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7320" tabRatio="601" activeTab="1"/>
  </bookViews>
  <sheets>
    <sheet name="Qtrly P&amp;L" sheetId="1" r:id="rId1"/>
    <sheet name="Anno-Note2" sheetId="2" r:id="rId2"/>
    <sheet name="Qtrly Bal Sht" sheetId="3" r:id="rId3"/>
  </sheets>
  <definedNames>
    <definedName name="_xlnm.Print_Area" localSheetId="2">'Qtrly Bal Sht'!$A$2:$E$58</definedName>
  </definedNames>
  <calcPr fullCalcOnLoad="1"/>
</workbook>
</file>

<file path=xl/sharedStrings.xml><?xml version="1.0" encoding="utf-8"?>
<sst xmlns="http://schemas.openxmlformats.org/spreadsheetml/2006/main" count="241" uniqueCount="202">
  <si>
    <t xml:space="preserve">Barring unforeseen circumstances, the Directors are confident that the turnover would improve in </t>
  </si>
  <si>
    <t>By Order of the Board</t>
  </si>
  <si>
    <t>TOO YET LAN</t>
  </si>
  <si>
    <t>Secretary</t>
  </si>
  <si>
    <t>(7029-H)</t>
  </si>
  <si>
    <t>The Company is currently in the midst of implementing the entire corporate proposal.</t>
  </si>
  <si>
    <t>There are no financial instruments with off balance sheet risk at the date of the report.</t>
  </si>
  <si>
    <t xml:space="preserve">The Group reported a loss of RM484,000 for the third quarter mainly due to the lower sales and </t>
  </si>
  <si>
    <t>the start-up cost of the IT Division.</t>
  </si>
  <si>
    <t>I-BERHAD</t>
  </si>
  <si>
    <t>Turnover</t>
  </si>
  <si>
    <t>Taxation</t>
  </si>
  <si>
    <t>Stocks</t>
  </si>
  <si>
    <t>Trade Creditors</t>
  </si>
  <si>
    <t>Other Creditors</t>
  </si>
  <si>
    <t>Reserves</t>
  </si>
  <si>
    <t>Bank overdraft</t>
  </si>
  <si>
    <t>Banker acceptance</t>
  </si>
  <si>
    <t>General reserve</t>
  </si>
  <si>
    <t>Manufacturing</t>
  </si>
  <si>
    <t>Trading</t>
  </si>
  <si>
    <t>Investment</t>
  </si>
  <si>
    <t>Current Liabilities</t>
  </si>
  <si>
    <t>Current</t>
  </si>
  <si>
    <t>Dividend</t>
  </si>
  <si>
    <t>Notes:</t>
  </si>
  <si>
    <t>Extraordinary Item</t>
  </si>
  <si>
    <t>There were no extraordinary items for the current financial year to date.</t>
  </si>
  <si>
    <t>There were no pre-acquisition profits for the financial year to date.</t>
  </si>
  <si>
    <t xml:space="preserve">As stated in Note 7, the company made a gain of RM3.80m from the sale of quoted investments for the </t>
  </si>
  <si>
    <t>Effect of Changes in the Composition of the Company</t>
  </si>
  <si>
    <t>The Group's year-to-date results were not materially affected by changes in the composition</t>
  </si>
  <si>
    <t>of the Group.</t>
  </si>
  <si>
    <t>I)</t>
  </si>
  <si>
    <t>a)  40,392,000 new ordinary shares of RM1.00 each ("Rights Shares"); and</t>
  </si>
  <si>
    <t>b)  RM40,392,000 nominal value of 5-year 5% Irredeemable Convertible Unsecured Loan Stock</t>
  </si>
  <si>
    <t xml:space="preserve">     ("ICULS")</t>
  </si>
  <si>
    <t>II)</t>
  </si>
  <si>
    <t>Proposed Executive Share Option Scheme and</t>
  </si>
  <si>
    <t>III)</t>
  </si>
  <si>
    <t>Proposed increase in authorised share capital from RM30 million to RM200 million</t>
  </si>
  <si>
    <t xml:space="preserve">The abovementioned proposals were approved by shareholders of the Company at the Extraordinary </t>
  </si>
  <si>
    <t>General Meeting held on 13 November 2000.</t>
  </si>
  <si>
    <t>Save as mentioned in note 15 below, there are no contingent liabilities at the date of this report.</t>
  </si>
  <si>
    <t>Material Litigation</t>
  </si>
  <si>
    <t>Save as disclosed below, none of the companies in the I-Berhad Group is engaged in any material</t>
  </si>
  <si>
    <t>litigation, which may materially and adversely affect the financial position or business of the</t>
  </si>
  <si>
    <t>I-Berhad Group:</t>
  </si>
  <si>
    <t xml:space="preserve">Suit by BBDO (M) Sdn Bhd against the Company for advertising services rendered by BBDO (M) Sdn </t>
  </si>
  <si>
    <t xml:space="preserve">Bhd amounting to RM1,130,341.50 plus interest and costs.  BBDO (M) Sdn Bhd intends to amend its </t>
  </si>
  <si>
    <t xml:space="preserve">pleading to include I-Marcom Sdn Bhd as 2nd Defendant.  The solicitors acting for the Company are </t>
  </si>
  <si>
    <t xml:space="preserve">of the opinion that the Company has a strong defence against BBDO (M) Sdn Bhd's claim subject to </t>
  </si>
  <si>
    <t>a contingent liability of up to RM54,641.99 plus interests and costs.</t>
  </si>
  <si>
    <t xml:space="preserve">     </t>
  </si>
  <si>
    <t xml:space="preserve">                                                                                </t>
  </si>
  <si>
    <t xml:space="preserve">For the quarter under review, Group results have declined mainly due to lower turnover as a result </t>
  </si>
  <si>
    <t>of lower consumer demand for home appliances.</t>
  </si>
  <si>
    <t>THE FIGURES HAVE NOT BEEN AUDITED</t>
  </si>
  <si>
    <t>A.</t>
  </si>
  <si>
    <t>CONSOLIDATED INCOME STATEMENT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</si>
  <si>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</si>
  <si>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</si>
  <si>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</si>
  <si>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</si>
  <si>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</si>
  <si>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</si>
  <si>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</si>
  <si>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(a)</t>
  </si>
  <si>
    <t>(b)</t>
  </si>
  <si>
    <t>Investment income</t>
  </si>
  <si>
    <t>(c)</t>
  </si>
  <si>
    <t>Other income including interest income</t>
  </si>
  <si>
    <t>Operating profit/(loss) before interest on borrowings</t>
  </si>
  <si>
    <t>depreciation and amortisation, exceptional items,</t>
  </si>
  <si>
    <t>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</si>
  <si>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</si>
  <si>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</si>
  <si>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</si>
  <si>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</si>
  <si>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</si>
  <si>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 borrowings</t>
  </si>
  <si>
    <t>but before income tax, minority interests and</t>
  </si>
  <si>
    <t>extraodinary items</t>
  </si>
  <si>
    <t>(f)</t>
  </si>
  <si>
    <t>Share in the results of associated companies</t>
  </si>
  <si>
    <t>(g)</t>
  </si>
  <si>
    <t>Profit/(loss) before taxation, minority interests</t>
  </si>
  <si>
    <t>and extraordinary items</t>
  </si>
  <si>
    <t>(h)</t>
  </si>
  <si>
    <t>(i)</t>
  </si>
  <si>
    <t>(i) Profit/(loss) after taxation before deducting</t>
  </si>
  <si>
    <t xml:space="preserve">    minority interests</t>
  </si>
  <si>
    <t>(ii) Less minority interests</t>
  </si>
  <si>
    <t>(j)</t>
  </si>
  <si>
    <t>Profit/(loss) after taxation attributable to</t>
  </si>
  <si>
    <t>members of the company</t>
  </si>
  <si>
    <t>(k)</t>
  </si>
  <si>
    <t>(i)    Extraordinary items</t>
  </si>
  <si>
    <t>(ii)   Less minority interests</t>
  </si>
  <si>
    <t xml:space="preserve">(iii)  Extraordinary items attributable to </t>
  </si>
  <si>
    <t xml:space="preserve">      members of the company</t>
  </si>
  <si>
    <t>(l)</t>
  </si>
  <si>
    <t xml:space="preserve">Profit/(loss) after taxation and extraordinary </t>
  </si>
  <si>
    <t>items attributable to members of the company</t>
  </si>
  <si>
    <t>Earnings per share based on 2(j) above after deducting</t>
  </si>
  <si>
    <t>any provision for preference dividends,if any:</t>
  </si>
  <si>
    <t xml:space="preserve">     ordinary shares) (sen)</t>
  </si>
  <si>
    <t xml:space="preserve">    ordinary shares) (sen)</t>
  </si>
  <si>
    <t>B.</t>
  </si>
  <si>
    <t>CONSOLIDATED BALANCE SHEET</t>
  </si>
  <si>
    <t>As At End of</t>
  </si>
  <si>
    <t>As At Preceding</t>
  </si>
  <si>
    <t>Current Quarter</t>
  </si>
  <si>
    <t>Financial Year Ended</t>
  </si>
  <si>
    <t>RM '000</t>
  </si>
  <si>
    <t>Fixed Assets</t>
  </si>
  <si>
    <t>Investment in Associated Companies</t>
  </si>
  <si>
    <t>Long Term Investments</t>
  </si>
  <si>
    <t>Intangible Assets</t>
  </si>
  <si>
    <t>Current Assets</t>
  </si>
  <si>
    <t>Trade Debtors</t>
  </si>
  <si>
    <t>Short Term Investments</t>
  </si>
  <si>
    <t>Cash &amp; Fixed Deposit</t>
  </si>
  <si>
    <t>Others debtor</t>
  </si>
  <si>
    <t>Short Term Borrowings</t>
  </si>
  <si>
    <t>Provision for Taxation</t>
  </si>
  <si>
    <t>Proposed Dividend</t>
  </si>
  <si>
    <t>Net Current Assets or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</si>
  <si>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</si>
  <si>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</si>
  <si>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</si>
  <si>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</si>
  <si>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</si>
  <si>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</si>
  <si>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</si>
  <si>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</si>
  <si>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</si>
  <si>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</si>
  <si>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</si>
  <si>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 xml:space="preserve">          Cumulative Quarter</t>
  </si>
  <si>
    <t xml:space="preserve">             Individual Quarter</t>
  </si>
  <si>
    <t>(i)  Basic (based on 2000: 20,196,000</t>
  </si>
  <si>
    <t>(ii) Fully diluted  (based on 2000: 20,196,000</t>
  </si>
  <si>
    <t>Accounting Policies</t>
  </si>
  <si>
    <t>The quarterly financial statements have been prepared based on the accounting policies and</t>
  </si>
  <si>
    <t>methods of computation consistent with those adopted in the 1999 Annual Report.</t>
  </si>
  <si>
    <t>Exceptional Item</t>
  </si>
  <si>
    <t>Current Year To Date</t>
  </si>
  <si>
    <t>Current Year Provision</t>
  </si>
  <si>
    <t>Deferred Tax</t>
  </si>
  <si>
    <t>Pre-acquisition Profit</t>
  </si>
  <si>
    <t>Sale of Investment</t>
  </si>
  <si>
    <t>Particulars of Purchase/Disposal of quoted Securities</t>
  </si>
  <si>
    <t>a)</t>
  </si>
  <si>
    <t>Total Purchases</t>
  </si>
  <si>
    <t>Total Disposal</t>
  </si>
  <si>
    <t>Total Profit/(Loss) on Disposal</t>
  </si>
  <si>
    <t>b)</t>
  </si>
  <si>
    <t>Total Investment at cost</t>
  </si>
  <si>
    <t>Total Investment at market value at end of reporting period</t>
  </si>
  <si>
    <t>Status of Corporate Proposals</t>
  </si>
  <si>
    <t>Proposed Rights Issue of :-</t>
  </si>
  <si>
    <t>Seasonality or cyclicality of Operations</t>
  </si>
  <si>
    <t>Debt/equity Securities, share buy-backs/cancellations/Treasury</t>
  </si>
  <si>
    <t>There was no issuance and repayment of debt and equity securities, share buy-backs, share</t>
  </si>
  <si>
    <t>cancellations, shares held as treasury shares and resale of treasury shares for the current</t>
  </si>
  <si>
    <t>financial year to date.</t>
  </si>
  <si>
    <t>Group Borrowings</t>
  </si>
  <si>
    <t>Contingent Liabilities</t>
  </si>
  <si>
    <t>Financial Instruments with off balance sheet risk</t>
  </si>
  <si>
    <t>Segmental Reporting</t>
  </si>
  <si>
    <t>Consolidated Adjustment</t>
  </si>
  <si>
    <t>Review of Performance</t>
  </si>
  <si>
    <t>Prospect</t>
  </si>
  <si>
    <t>Profit Forecast</t>
  </si>
  <si>
    <t>Not applicable</t>
  </si>
  <si>
    <t>No interim dividend has been recommended</t>
  </si>
  <si>
    <t>Review of 3rd Quarter Year 2000 against 2nd Quarter Year 2000 Result</t>
  </si>
  <si>
    <t>Third Quarter</t>
  </si>
  <si>
    <t>The Group registered a lower turnover for the third quarter as compared to the last quarter.</t>
  </si>
  <si>
    <t>QUARTERLY REPORT ON CONSOLIDATED RESULTS FOR THE FINANCIAL QUARTER ENDED 30 SEPTEMBER 2000</t>
  </si>
  <si>
    <t>30/09/1999</t>
  </si>
  <si>
    <t>Total Investment at carrying value / book value</t>
  </si>
  <si>
    <t xml:space="preserve"> Before Tax</t>
  </si>
  <si>
    <t xml:space="preserve">Profit/(Loss) </t>
  </si>
  <si>
    <t xml:space="preserve"> Employed</t>
  </si>
  <si>
    <t xml:space="preserve">Total Assets </t>
  </si>
  <si>
    <t xml:space="preserve"> To Date</t>
  </si>
  <si>
    <t xml:space="preserve">Current Year </t>
  </si>
  <si>
    <t>Cummulative Quarter</t>
  </si>
  <si>
    <t>Preceding</t>
  </si>
  <si>
    <t>30/09/2000</t>
  </si>
  <si>
    <t>30/9/1999</t>
  </si>
  <si>
    <t>Gain on Sale of Quoted Investment</t>
  </si>
  <si>
    <t>current financial year to date.</t>
  </si>
  <si>
    <t>Short term borrowings (Unsecured)</t>
  </si>
  <si>
    <t>the next quarter.</t>
  </si>
  <si>
    <t xml:space="preserve">The following are the corporate proposals that have been announced and approved by the </t>
  </si>
  <si>
    <t>Securities Commission (SC) but not completed as at the date of this announcement :-</t>
  </si>
  <si>
    <t>The Company's operation was not materially affected by seasonal demand.</t>
  </si>
  <si>
    <t xml:space="preserve">                          Quarterly Announcement</t>
  </si>
  <si>
    <t xml:space="preserve"> 30 November 2000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</si>
</sst>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,##0_ ;[Red]\-#,##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  <numFmt numFmtId="185" formatCode="#,##0.00_ ;[Red]\-#,##0.00\ "/>
    <numFmt numFmtId="186" formatCode="d/m/yy\ "/>
    <numFmt numFmtId="187" formatCode="d/m/yy"/>
    <numFmt numFmtId="188" formatCode="d/m/yyyy"/>
    <numFmt numFmtId="189" formatCode="#,##0.0_);\(#,##0.0\)"/>
    <numFmt numFmtId="190" formatCode="#,##0_ ;\-#,##0\ "/>
    <numFmt numFmtId="191" formatCode="#,##0.0_ ;[Red]\-#,##0.0\ "/>
    <numFmt numFmtId="192" formatCode="_-* #,##0.0_-;\-* #,##0.0_-;_-* &quot;-&quot;??_-;_-@_-"/>
    <numFmt numFmtId="193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6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88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189" fontId="1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9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14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186" fontId="1" fillId="0" borderId="1" xfId="0" applyNumberFormat="1" applyFont="1" applyBorder="1" applyAlignment="1" quotePrefix="1">
      <alignment horizontal="center"/>
    </xf>
    <xf numFmtId="14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15" applyNumberFormat="1" applyFont="1" applyAlignment="1" quotePrefix="1">
      <alignment horizontal="center"/>
    </xf>
    <xf numFmtId="0" fontId="0" fillId="0" borderId="16" xfId="0" applyBorder="1" applyAlignment="1">
      <alignment horizontal="center"/>
    </xf>
    <xf numFmtId="193" fontId="0" fillId="0" borderId="16" xfId="15" applyNumberFormat="1" applyBorder="1" applyAlignment="1">
      <alignment horizontal="center"/>
    </xf>
    <xf numFmtId="15" fontId="0" fillId="0" borderId="0" xfId="0" applyNumberFormat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workbookViewId="0" topLeftCell="A53">
      <selection activeCell="F67" sqref="F67"/>
    </sheetView>
  </sheetViews>
  <sheetFormatPr defaultColWidth="9.140625" defaultRowHeight="12.75"/>
  <cols>
    <col min="1" max="2" width="3.7109375" style="0" customWidth="1"/>
    <col min="3" max="3" width="1.7109375" style="0" customWidth="1"/>
    <col min="4" max="4" width="50.7109375" style="0" customWidth="1"/>
    <col min="5" max="8" width="14.7109375" style="0" customWidth="1"/>
  </cols>
  <sheetData>
    <row r="1" spans="1:8" ht="18">
      <c r="A1" s="67" t="s">
        <v>9</v>
      </c>
      <c r="B1" s="67"/>
      <c r="C1" s="67"/>
      <c r="D1" s="67"/>
      <c r="E1" s="67"/>
      <c r="F1" s="67"/>
      <c r="G1" s="67"/>
      <c r="H1" s="67"/>
    </row>
    <row r="2" spans="1:8" ht="12.75">
      <c r="A2" s="68" t="s">
        <v>4</v>
      </c>
      <c r="B2" s="68"/>
      <c r="C2" s="68"/>
      <c r="D2" s="68"/>
      <c r="E2" s="68"/>
      <c r="F2" s="68"/>
      <c r="G2" s="68"/>
      <c r="H2" s="68"/>
    </row>
    <row r="4" spans="1:8" ht="12.75">
      <c r="A4" s="69" t="s">
        <v>180</v>
      </c>
      <c r="B4" s="69"/>
      <c r="C4" s="69"/>
      <c r="D4" s="69"/>
      <c r="E4" s="69"/>
      <c r="F4" s="69"/>
      <c r="G4" s="69"/>
      <c r="H4" s="69"/>
    </row>
    <row r="5" spans="1:8" ht="12.75">
      <c r="A5" s="69" t="s">
        <v>57</v>
      </c>
      <c r="B5" s="69"/>
      <c r="C5" s="69"/>
      <c r="D5" s="69"/>
      <c r="E5" s="69"/>
      <c r="F5" s="69"/>
      <c r="G5" s="69"/>
      <c r="H5" s="69"/>
    </row>
    <row r="6" spans="1:4" ht="12.75">
      <c r="A6" s="5"/>
      <c r="B6" s="5"/>
      <c r="C6" s="5"/>
      <c r="D6" s="5"/>
    </row>
    <row r="7" spans="1:4" ht="12.75">
      <c r="A7" s="5" t="s">
        <v>58</v>
      </c>
      <c r="B7" s="5"/>
      <c r="C7" s="5"/>
      <c r="D7" s="5" t="s">
        <v>59</v>
      </c>
    </row>
    <row r="8" spans="1:8" ht="12.75">
      <c r="A8" s="18"/>
      <c r="B8" s="20"/>
      <c r="C8" s="20"/>
      <c r="D8" s="20"/>
      <c r="E8" s="33" t="s">
        <v>140</v>
      </c>
      <c r="F8" s="31"/>
      <c r="G8" s="33" t="s">
        <v>139</v>
      </c>
      <c r="H8" s="32"/>
    </row>
    <row r="9" spans="1:8" ht="12.75">
      <c r="A9" s="15"/>
      <c r="B9" s="4"/>
      <c r="C9" s="4"/>
      <c r="D9" s="4"/>
      <c r="E9" s="13" t="s">
        <v>60</v>
      </c>
      <c r="F9" s="13" t="s">
        <v>61</v>
      </c>
      <c r="G9" s="13" t="s">
        <v>60</v>
      </c>
      <c r="H9" s="13" t="s">
        <v>61</v>
      </c>
    </row>
    <row r="10" spans="1:8" ht="12.75">
      <c r="A10" s="15"/>
      <c r="B10" s="4"/>
      <c r="C10" s="4"/>
      <c r="D10" s="4"/>
      <c r="E10" s="19" t="s">
        <v>62</v>
      </c>
      <c r="F10" s="19" t="s">
        <v>63</v>
      </c>
      <c r="G10" s="19" t="s">
        <v>64</v>
      </c>
      <c r="H10" s="19" t="s">
        <v>63</v>
      </c>
    </row>
    <row r="11" spans="1:8" ht="12.75">
      <c r="A11" s="15"/>
      <c r="B11" s="4"/>
      <c r="C11" s="4"/>
      <c r="D11" s="4"/>
      <c r="E11" s="19"/>
      <c r="F11" s="19" t="s">
        <v>62</v>
      </c>
      <c r="G11" s="19"/>
      <c r="H11" s="19" t="s">
        <v>65</v>
      </c>
    </row>
    <row r="12" spans="1:8" ht="12.75">
      <c r="A12" s="15"/>
      <c r="B12" s="4"/>
      <c r="C12" s="4"/>
      <c r="D12" s="4"/>
      <c r="E12" s="59" t="s">
        <v>191</v>
      </c>
      <c r="F12" s="59" t="s">
        <v>181</v>
      </c>
      <c r="G12" s="59" t="s">
        <v>191</v>
      </c>
      <c r="H12" s="59" t="s">
        <v>181</v>
      </c>
    </row>
    <row r="13" spans="1:8" ht="12.75">
      <c r="A13" s="16"/>
      <c r="B13" s="30"/>
      <c r="C13" s="30"/>
      <c r="D13" s="30"/>
      <c r="E13" s="14" t="s">
        <v>66</v>
      </c>
      <c r="F13" s="14" t="s">
        <v>66</v>
      </c>
      <c r="G13" s="14" t="s">
        <v>66</v>
      </c>
      <c r="H13" s="14" t="s">
        <v>66</v>
      </c>
    </row>
    <row r="14" spans="1:8" ht="12.75">
      <c r="A14" s="18"/>
      <c r="B14" s="20"/>
      <c r="C14" s="21"/>
      <c r="E14" s="2"/>
      <c r="F14" s="2"/>
      <c r="G14" s="2"/>
      <c r="H14" s="2"/>
    </row>
    <row r="15" spans="1:8" ht="15.75">
      <c r="A15" s="27">
        <v>1</v>
      </c>
      <c r="B15" s="28" t="s">
        <v>67</v>
      </c>
      <c r="C15" s="22"/>
      <c r="D15" s="5" t="s">
        <v>10</v>
      </c>
      <c r="E15" s="44">
        <f>19887+7</f>
        <v>19894</v>
      </c>
      <c r="F15" s="44">
        <v>11879</v>
      </c>
      <c r="G15" s="46">
        <f>E15+49215</f>
        <v>69109</v>
      </c>
      <c r="H15" s="46">
        <v>44408</v>
      </c>
    </row>
    <row r="16" spans="1:8" ht="15.75">
      <c r="A16" s="27"/>
      <c r="B16" s="28"/>
      <c r="C16" s="22"/>
      <c r="D16" s="5"/>
      <c r="E16" s="44"/>
      <c r="F16" s="45"/>
      <c r="G16" s="46"/>
      <c r="H16" s="37"/>
    </row>
    <row r="17" spans="1:8" ht="15.75">
      <c r="A17" s="27"/>
      <c r="B17" s="28" t="s">
        <v>68</v>
      </c>
      <c r="C17" s="22"/>
      <c r="D17" s="5" t="s">
        <v>69</v>
      </c>
      <c r="E17" s="44">
        <v>0</v>
      </c>
      <c r="F17" s="45">
        <v>0</v>
      </c>
      <c r="G17" s="46">
        <f>E17</f>
        <v>0</v>
      </c>
      <c r="H17" s="45">
        <v>0</v>
      </c>
    </row>
    <row r="18" spans="1:8" ht="15.75">
      <c r="A18" s="27"/>
      <c r="B18" s="28"/>
      <c r="C18" s="22"/>
      <c r="D18" s="5"/>
      <c r="E18" s="44"/>
      <c r="F18" s="45"/>
      <c r="G18" s="46"/>
      <c r="H18" s="19"/>
    </row>
    <row r="19" spans="1:8" ht="15.75">
      <c r="A19" s="27"/>
      <c r="B19" s="28" t="s">
        <v>70</v>
      </c>
      <c r="C19" s="22"/>
      <c r="D19" s="5" t="s">
        <v>71</v>
      </c>
      <c r="E19" s="44">
        <v>234</v>
      </c>
      <c r="F19" s="45">
        <v>172</v>
      </c>
      <c r="G19" s="46">
        <f>E19+291</f>
        <v>525</v>
      </c>
      <c r="H19" s="45">
        <v>498</v>
      </c>
    </row>
    <row r="20" spans="1:8" ht="15.75">
      <c r="A20" s="27"/>
      <c r="B20" s="28"/>
      <c r="C20" s="22"/>
      <c r="D20" s="5"/>
      <c r="E20" s="44"/>
      <c r="F20" s="45"/>
      <c r="G20" s="46"/>
      <c r="H20" s="45"/>
    </row>
    <row r="21" spans="1:8" ht="15.75">
      <c r="A21" s="27"/>
      <c r="B21" s="28"/>
      <c r="C21" s="22"/>
      <c r="D21" s="5"/>
      <c r="E21" s="44"/>
      <c r="F21" s="45"/>
      <c r="G21" s="45"/>
      <c r="H21" s="45"/>
    </row>
    <row r="22" spans="1:8" ht="15.75">
      <c r="A22" s="27">
        <v>2</v>
      </c>
      <c r="B22" s="28" t="s">
        <v>67</v>
      </c>
      <c r="C22" s="22"/>
      <c r="D22" s="5" t="s">
        <v>72</v>
      </c>
      <c r="E22" s="44">
        <v>212</v>
      </c>
      <c r="F22" s="46">
        <v>-561</v>
      </c>
      <c r="G22" s="46">
        <f>E22+2704</f>
        <v>2916</v>
      </c>
      <c r="H22" s="46">
        <v>-2902</v>
      </c>
    </row>
    <row r="23" spans="1:8" ht="15.75">
      <c r="A23" s="27"/>
      <c r="B23" s="28"/>
      <c r="C23" s="22"/>
      <c r="D23" s="5" t="s">
        <v>73</v>
      </c>
      <c r="E23" s="44"/>
      <c r="F23" s="45"/>
      <c r="G23" s="45"/>
      <c r="H23" s="45"/>
    </row>
    <row r="24" spans="1:8" ht="15.75">
      <c r="A24" s="27"/>
      <c r="B24" s="28"/>
      <c r="C24" s="22"/>
      <c r="D24" s="5" t="s">
        <v>74</v>
      </c>
      <c r="E24" s="44"/>
      <c r="F24" s="45"/>
      <c r="G24" s="45"/>
      <c r="H24" s="45"/>
    </row>
    <row r="25" spans="1:8" ht="15.75">
      <c r="A25" s="27"/>
      <c r="B25" s="28"/>
      <c r="C25" s="22"/>
      <c r="D25" s="5"/>
      <c r="E25" s="44"/>
      <c r="F25" s="45"/>
      <c r="G25" s="45"/>
      <c r="H25" s="45"/>
    </row>
    <row r="26" spans="1:8" ht="15.75">
      <c r="A26" s="27"/>
      <c r="B26" s="28" t="s">
        <v>68</v>
      </c>
      <c r="C26" s="22"/>
      <c r="D26" s="5" t="s">
        <v>75</v>
      </c>
      <c r="E26" s="44">
        <v>0</v>
      </c>
      <c r="F26" s="45">
        <v>-4</v>
      </c>
      <c r="G26" s="46">
        <f>E26-2</f>
        <v>-2</v>
      </c>
      <c r="H26" s="45">
        <v>-23</v>
      </c>
    </row>
    <row r="27" spans="1:8" ht="15.75">
      <c r="A27" s="27"/>
      <c r="B27" s="28" t="s">
        <v>70</v>
      </c>
      <c r="C27" s="22"/>
      <c r="D27" s="5" t="s">
        <v>76</v>
      </c>
      <c r="E27" s="44">
        <v>-696</v>
      </c>
      <c r="F27" s="46">
        <v>-645</v>
      </c>
      <c r="G27" s="46">
        <f>E27-1243</f>
        <v>-1939</v>
      </c>
      <c r="H27" s="46">
        <v>-2116</v>
      </c>
    </row>
    <row r="28" spans="1:8" ht="15.75">
      <c r="A28" s="27"/>
      <c r="B28" s="28" t="s">
        <v>77</v>
      </c>
      <c r="C28" s="22"/>
      <c r="D28" s="5" t="s">
        <v>78</v>
      </c>
      <c r="E28" s="44">
        <v>0</v>
      </c>
      <c r="F28" s="45">
        <v>0</v>
      </c>
      <c r="G28" s="46">
        <f>3793+E28</f>
        <v>3793</v>
      </c>
      <c r="H28" s="45">
        <v>0</v>
      </c>
    </row>
    <row r="29" spans="1:8" ht="15.75">
      <c r="A29" s="27"/>
      <c r="B29" s="28"/>
      <c r="C29" s="22"/>
      <c r="D29" s="5"/>
      <c r="E29" s="44"/>
      <c r="F29" s="45"/>
      <c r="G29" s="45"/>
      <c r="H29" s="45"/>
    </row>
    <row r="30" spans="1:8" ht="15.75">
      <c r="A30" s="27"/>
      <c r="B30" s="28" t="s">
        <v>79</v>
      </c>
      <c r="C30" s="22"/>
      <c r="D30" s="5" t="s">
        <v>80</v>
      </c>
      <c r="E30" s="44">
        <f>SUM(E22:E29)</f>
        <v>-484</v>
      </c>
      <c r="F30" s="44">
        <f>SUM(F22:F29)</f>
        <v>-1210</v>
      </c>
      <c r="G30" s="44">
        <f>SUM(G22:G29)</f>
        <v>4768</v>
      </c>
      <c r="H30" s="44">
        <f>SUM(H22:H29)</f>
        <v>-5041</v>
      </c>
    </row>
    <row r="31" spans="1:8" ht="15.75">
      <c r="A31" s="27"/>
      <c r="B31" s="28"/>
      <c r="C31" s="22"/>
      <c r="D31" s="5" t="s">
        <v>73</v>
      </c>
      <c r="E31" s="44"/>
      <c r="F31" s="45"/>
      <c r="G31" s="45"/>
      <c r="H31" s="45"/>
    </row>
    <row r="32" spans="1:8" ht="15.75">
      <c r="A32" s="27"/>
      <c r="B32" s="28"/>
      <c r="C32" s="22"/>
      <c r="D32" s="5" t="s">
        <v>81</v>
      </c>
      <c r="E32" s="44"/>
      <c r="F32" s="45"/>
      <c r="G32" s="45"/>
      <c r="H32" s="45"/>
    </row>
    <row r="33" spans="1:8" ht="15.75">
      <c r="A33" s="27"/>
      <c r="B33" s="28"/>
      <c r="C33" s="22"/>
      <c r="D33" s="5" t="s">
        <v>82</v>
      </c>
      <c r="E33" s="44"/>
      <c r="F33" s="45"/>
      <c r="G33" s="45"/>
      <c r="H33" s="45"/>
    </row>
    <row r="34" spans="1:8" ht="15.75">
      <c r="A34" s="27"/>
      <c r="B34" s="28"/>
      <c r="C34" s="22"/>
      <c r="D34" s="5"/>
      <c r="E34" s="44"/>
      <c r="F34" s="45"/>
      <c r="G34" s="45"/>
      <c r="H34" s="45"/>
    </row>
    <row r="35" spans="1:8" ht="15.75">
      <c r="A35" s="27"/>
      <c r="B35" s="28" t="s">
        <v>83</v>
      </c>
      <c r="C35" s="22"/>
      <c r="D35" s="5" t="s">
        <v>84</v>
      </c>
      <c r="E35" s="44">
        <v>0</v>
      </c>
      <c r="F35" s="45">
        <v>0</v>
      </c>
      <c r="G35" s="45">
        <v>0</v>
      </c>
      <c r="H35" s="45">
        <v>0</v>
      </c>
    </row>
    <row r="36" spans="1:8" ht="15.75">
      <c r="A36" s="27"/>
      <c r="B36" s="28"/>
      <c r="C36" s="22"/>
      <c r="D36" s="5"/>
      <c r="E36" s="44"/>
      <c r="F36" s="45"/>
      <c r="G36" s="45"/>
      <c r="H36" s="45"/>
    </row>
    <row r="37" spans="1:8" ht="15.75">
      <c r="A37" s="27"/>
      <c r="B37" s="28" t="s">
        <v>85</v>
      </c>
      <c r="C37" s="22"/>
      <c r="D37" s="5" t="s">
        <v>86</v>
      </c>
      <c r="E37" s="44">
        <f>SUM(E30:E36)</f>
        <v>-484</v>
      </c>
      <c r="F37" s="44">
        <f>SUM(F30:F36)</f>
        <v>-1210</v>
      </c>
      <c r="G37" s="44">
        <f>SUM(G30:G36)</f>
        <v>4768</v>
      </c>
      <c r="H37" s="44">
        <f>SUM(H30:H36)</f>
        <v>-5041</v>
      </c>
    </row>
    <row r="38" spans="1:8" ht="15.75">
      <c r="A38" s="27"/>
      <c r="B38" s="28"/>
      <c r="C38" s="22"/>
      <c r="D38" s="5" t="s">
        <v>87</v>
      </c>
      <c r="E38" s="44"/>
      <c r="F38" s="45"/>
      <c r="G38" s="45"/>
      <c r="H38" s="45"/>
    </row>
    <row r="39" spans="1:8" ht="15.75">
      <c r="A39" s="27"/>
      <c r="B39" s="28"/>
      <c r="C39" s="22"/>
      <c r="D39" s="5"/>
      <c r="E39" s="44"/>
      <c r="F39" s="45"/>
      <c r="G39" s="45"/>
      <c r="H39" s="45"/>
    </row>
    <row r="40" spans="1:8" ht="15.75">
      <c r="A40" s="27"/>
      <c r="B40" s="28" t="s">
        <v>88</v>
      </c>
      <c r="C40" s="22"/>
      <c r="D40" s="5" t="s">
        <v>11</v>
      </c>
      <c r="E40" s="44">
        <v>-11</v>
      </c>
      <c r="F40" s="45">
        <v>0</v>
      </c>
      <c r="G40" s="44">
        <f>E40-17</f>
        <v>-28</v>
      </c>
      <c r="H40" s="45">
        <v>-28</v>
      </c>
    </row>
    <row r="41" spans="1:8" ht="15.75">
      <c r="A41" s="27"/>
      <c r="B41" s="28"/>
      <c r="C41" s="22"/>
      <c r="D41" s="5"/>
      <c r="E41" s="44"/>
      <c r="F41" s="45"/>
      <c r="G41" s="45"/>
      <c r="H41" s="45"/>
    </row>
    <row r="42" spans="1:8" ht="15.75">
      <c r="A42" s="27"/>
      <c r="B42" s="28" t="s">
        <v>89</v>
      </c>
      <c r="C42" s="22"/>
      <c r="D42" s="5" t="s">
        <v>90</v>
      </c>
      <c r="E42" s="44">
        <f>SUM(E37:E41)</f>
        <v>-495</v>
      </c>
      <c r="F42" s="44">
        <f>SUM(F37:F41)</f>
        <v>-1210</v>
      </c>
      <c r="G42" s="44">
        <f>SUM(G37:G41)</f>
        <v>4740</v>
      </c>
      <c r="H42" s="44">
        <f>SUM(H37:H41)</f>
        <v>-5069</v>
      </c>
    </row>
    <row r="43" spans="1:8" ht="15.75">
      <c r="A43" s="27"/>
      <c r="B43" s="28"/>
      <c r="C43" s="22"/>
      <c r="D43" s="5" t="s">
        <v>91</v>
      </c>
      <c r="E43" s="44"/>
      <c r="F43" s="45"/>
      <c r="G43" s="45"/>
      <c r="H43" s="45"/>
    </row>
    <row r="44" spans="1:8" ht="15.75">
      <c r="A44" s="27"/>
      <c r="B44" s="28"/>
      <c r="C44" s="22"/>
      <c r="D44" s="5"/>
      <c r="E44" s="44"/>
      <c r="F44" s="45"/>
      <c r="G44" s="45"/>
      <c r="H44" s="45"/>
    </row>
    <row r="45" spans="1:8" ht="15.75">
      <c r="A45" s="27"/>
      <c r="B45" s="28"/>
      <c r="C45" s="22"/>
      <c r="D45" s="5" t="s">
        <v>92</v>
      </c>
      <c r="E45" s="44">
        <v>0</v>
      </c>
      <c r="F45" s="45">
        <v>0</v>
      </c>
      <c r="G45" s="45">
        <v>0</v>
      </c>
      <c r="H45" s="45">
        <v>0</v>
      </c>
    </row>
    <row r="46" spans="1:8" ht="15.75">
      <c r="A46" s="27"/>
      <c r="B46" s="28"/>
      <c r="C46" s="22"/>
      <c r="D46" s="5"/>
      <c r="E46" s="44"/>
      <c r="F46" s="45"/>
      <c r="G46" s="45"/>
      <c r="H46" s="45"/>
    </row>
    <row r="47" spans="1:8" ht="15.75">
      <c r="A47" s="27"/>
      <c r="B47" s="28" t="s">
        <v>93</v>
      </c>
      <c r="C47" s="22"/>
      <c r="D47" s="5" t="s">
        <v>94</v>
      </c>
      <c r="E47" s="44">
        <f>SUM(E42:E46)</f>
        <v>-495</v>
      </c>
      <c r="F47" s="44">
        <f>SUM(F42:F46)</f>
        <v>-1210</v>
      </c>
      <c r="G47" s="44">
        <f>SUM(G42:G46)</f>
        <v>4740</v>
      </c>
      <c r="H47" s="44">
        <f>SUM(H42:H46)</f>
        <v>-5069</v>
      </c>
    </row>
    <row r="48" spans="1:8" ht="15.75">
      <c r="A48" s="27"/>
      <c r="B48" s="28"/>
      <c r="C48" s="22"/>
      <c r="D48" s="5" t="s">
        <v>95</v>
      </c>
      <c r="E48" s="44"/>
      <c r="F48" s="45"/>
      <c r="G48" s="45"/>
      <c r="H48" s="45"/>
    </row>
    <row r="49" spans="1:8" ht="15.75">
      <c r="A49" s="27"/>
      <c r="B49" s="28"/>
      <c r="C49" s="22"/>
      <c r="D49" s="5"/>
      <c r="E49" s="44"/>
      <c r="F49" s="45"/>
      <c r="G49" s="45"/>
      <c r="H49" s="45"/>
    </row>
    <row r="50" spans="1:8" ht="15.75">
      <c r="A50" s="27"/>
      <c r="B50" s="28" t="s">
        <v>96</v>
      </c>
      <c r="C50" s="22"/>
      <c r="D50" s="5" t="s">
        <v>97</v>
      </c>
      <c r="E50" s="44">
        <v>0</v>
      </c>
      <c r="F50" s="45">
        <v>0</v>
      </c>
      <c r="G50" s="44">
        <f>E50</f>
        <v>0</v>
      </c>
      <c r="H50" s="45">
        <v>0</v>
      </c>
    </row>
    <row r="51" spans="1:8" ht="15.75">
      <c r="A51" s="27"/>
      <c r="B51" s="28"/>
      <c r="C51" s="22"/>
      <c r="D51" s="5"/>
      <c r="E51" s="44"/>
      <c r="F51" s="45"/>
      <c r="G51" s="44"/>
      <c r="H51" s="45"/>
    </row>
    <row r="52" spans="1:8" ht="15.75">
      <c r="A52" s="27"/>
      <c r="B52" s="28"/>
      <c r="C52" s="22"/>
      <c r="D52" s="5" t="s">
        <v>98</v>
      </c>
      <c r="E52" s="44">
        <v>0</v>
      </c>
      <c r="F52" s="45">
        <v>0</v>
      </c>
      <c r="G52" s="45">
        <v>0</v>
      </c>
      <c r="H52" s="45">
        <v>0</v>
      </c>
    </row>
    <row r="53" spans="1:8" ht="15.75">
      <c r="A53" s="27"/>
      <c r="B53" s="28"/>
      <c r="C53" s="22"/>
      <c r="D53" s="5"/>
      <c r="E53" s="44"/>
      <c r="F53" s="45"/>
      <c r="G53" s="45"/>
      <c r="H53" s="45"/>
    </row>
    <row r="54" spans="1:8" ht="15.75">
      <c r="A54" s="27"/>
      <c r="B54" s="28"/>
      <c r="C54" s="22"/>
      <c r="D54" s="5" t="s">
        <v>99</v>
      </c>
      <c r="E54" s="44">
        <v>0</v>
      </c>
      <c r="F54" s="45">
        <v>0</v>
      </c>
      <c r="G54" s="45">
        <v>0</v>
      </c>
      <c r="H54" s="45">
        <v>0</v>
      </c>
    </row>
    <row r="55" spans="1:8" ht="15.75">
      <c r="A55" s="27"/>
      <c r="B55" s="28"/>
      <c r="C55" s="22"/>
      <c r="D55" s="5" t="s">
        <v>100</v>
      </c>
      <c r="E55" s="44"/>
      <c r="F55" s="45"/>
      <c r="G55" s="45"/>
      <c r="H55" s="45"/>
    </row>
    <row r="56" spans="1:8" ht="15.75">
      <c r="A56" s="27"/>
      <c r="B56" s="28"/>
      <c r="C56" s="22"/>
      <c r="D56" s="5"/>
      <c r="E56" s="44"/>
      <c r="F56" s="45"/>
      <c r="G56" s="45"/>
      <c r="H56" s="45"/>
    </row>
    <row r="57" spans="1:8" ht="15.75">
      <c r="A57" s="27"/>
      <c r="B57" s="28" t="s">
        <v>101</v>
      </c>
      <c r="C57" s="22"/>
      <c r="D57" s="5" t="s">
        <v>102</v>
      </c>
      <c r="E57" s="44">
        <f>SUM(E47:E56)</f>
        <v>-495</v>
      </c>
      <c r="F57" s="44">
        <f>SUM(F47:F56)</f>
        <v>-1210</v>
      </c>
      <c r="G57" s="44">
        <f>SUM(G47:G56)</f>
        <v>4740</v>
      </c>
      <c r="H57" s="44">
        <f>SUM(H47:H56)</f>
        <v>-5069</v>
      </c>
    </row>
    <row r="58" spans="1:8" ht="15.75">
      <c r="A58" s="27"/>
      <c r="B58" s="28"/>
      <c r="C58" s="22"/>
      <c r="D58" s="5" t="s">
        <v>103</v>
      </c>
      <c r="E58" s="44"/>
      <c r="F58" s="45"/>
      <c r="G58" s="45"/>
      <c r="H58" s="45"/>
    </row>
    <row r="59" spans="1:8" ht="15.75">
      <c r="A59" s="27"/>
      <c r="B59" s="28"/>
      <c r="C59" s="22"/>
      <c r="D59" s="5"/>
      <c r="E59" s="44"/>
      <c r="F59" s="45"/>
      <c r="G59" s="45"/>
      <c r="H59" s="45"/>
    </row>
    <row r="60" spans="1:8" ht="15.75">
      <c r="A60" s="27"/>
      <c r="B60" s="28"/>
      <c r="C60" s="22"/>
      <c r="D60" s="5"/>
      <c r="E60" s="45"/>
      <c r="F60" s="45"/>
      <c r="G60" s="45"/>
      <c r="H60" s="45"/>
    </row>
    <row r="61" spans="1:8" ht="15.75">
      <c r="A61" s="27">
        <v>3</v>
      </c>
      <c r="B61" s="28" t="s">
        <v>67</v>
      </c>
      <c r="C61" s="22"/>
      <c r="D61" s="5" t="s">
        <v>104</v>
      </c>
      <c r="E61" s="45"/>
      <c r="F61" s="45"/>
      <c r="G61" s="45"/>
      <c r="H61" s="45"/>
    </row>
    <row r="62" spans="1:8" ht="15.75">
      <c r="A62" s="27"/>
      <c r="B62" s="28"/>
      <c r="C62" s="22"/>
      <c r="D62" s="5" t="s">
        <v>105</v>
      </c>
      <c r="E62" s="45"/>
      <c r="F62" s="45"/>
      <c r="G62" s="45"/>
      <c r="H62" s="45"/>
    </row>
    <row r="63" spans="1:8" ht="15.75">
      <c r="A63" s="27"/>
      <c r="B63" s="28"/>
      <c r="C63" s="22"/>
      <c r="D63" s="5"/>
      <c r="E63" s="45"/>
      <c r="F63" s="45"/>
      <c r="G63" s="45"/>
      <c r="H63" s="45"/>
    </row>
    <row r="64" spans="1:8" ht="15.75">
      <c r="A64" s="27"/>
      <c r="B64" s="28"/>
      <c r="C64" s="22"/>
      <c r="D64" s="5" t="s">
        <v>141</v>
      </c>
      <c r="E64" s="47">
        <f>E$57/20196*100</f>
        <v>-2.450980392156863</v>
      </c>
      <c r="F64" s="61">
        <f>F$57/20196*100</f>
        <v>-5.991285403050109</v>
      </c>
      <c r="G64" s="61">
        <f>G$57/20196*100</f>
        <v>23.46999405822935</v>
      </c>
      <c r="H64" s="61">
        <f>H$57/20196*100</f>
        <v>-25.099029510794217</v>
      </c>
    </row>
    <row r="65" spans="1:8" ht="15.75">
      <c r="A65" s="27"/>
      <c r="B65" s="28"/>
      <c r="C65" s="22"/>
      <c r="D65" s="5" t="s">
        <v>106</v>
      </c>
      <c r="E65" s="47"/>
      <c r="F65" s="45"/>
      <c r="G65" s="47"/>
      <c r="H65" s="45"/>
    </row>
    <row r="66" spans="1:8" ht="15.75">
      <c r="A66" s="27"/>
      <c r="B66" s="28"/>
      <c r="C66" s="22"/>
      <c r="D66" s="5"/>
      <c r="E66" s="47"/>
      <c r="F66" s="45"/>
      <c r="G66" s="47"/>
      <c r="H66" s="45"/>
    </row>
    <row r="67" spans="1:8" ht="15.75">
      <c r="A67" s="27"/>
      <c r="B67" s="28"/>
      <c r="C67" s="22"/>
      <c r="D67" s="5" t="s">
        <v>142</v>
      </c>
      <c r="E67" s="47">
        <f>E$57/20196*100</f>
        <v>-2.450980392156863</v>
      </c>
      <c r="F67" s="61">
        <f>F$57/20196*100</f>
        <v>-5.991285403050109</v>
      </c>
      <c r="G67" s="61">
        <f>G$57/20196*100</f>
        <v>23.46999405822935</v>
      </c>
      <c r="H67" s="61">
        <f>H$57/20196*100</f>
        <v>-25.099029510794217</v>
      </c>
    </row>
    <row r="68" spans="1:8" ht="12.75">
      <c r="A68" s="27"/>
      <c r="B68" s="28"/>
      <c r="C68" s="22"/>
      <c r="D68" s="5" t="s">
        <v>107</v>
      </c>
      <c r="E68" s="19"/>
      <c r="F68" s="19"/>
      <c r="G68" s="19"/>
      <c r="H68" s="19"/>
    </row>
    <row r="69" spans="1:8" ht="12.75">
      <c r="A69" s="34"/>
      <c r="B69" s="35"/>
      <c r="C69" s="40"/>
      <c r="D69" s="41"/>
      <c r="E69" s="14"/>
      <c r="F69" s="14"/>
      <c r="G69" s="14"/>
      <c r="H69" s="14"/>
    </row>
    <row r="70" spans="1:8" ht="12.75">
      <c r="A70" s="5"/>
      <c r="B70" s="5"/>
      <c r="C70" s="5"/>
      <c r="D70" s="5"/>
      <c r="E70" s="1"/>
      <c r="F70" s="1"/>
      <c r="G70" s="1"/>
      <c r="H70" s="1"/>
    </row>
    <row r="71" spans="1:8" ht="12.75">
      <c r="A71" s="5"/>
      <c r="B71" s="5"/>
      <c r="C71" s="5"/>
      <c r="D71" s="5"/>
      <c r="E71" s="1"/>
      <c r="F71" s="1"/>
      <c r="G71" s="1"/>
      <c r="H71" s="1"/>
    </row>
    <row r="72" spans="1:8" ht="12.75">
      <c r="A72" s="5"/>
      <c r="B72" s="5"/>
      <c r="C72" s="5"/>
      <c r="D72" s="5"/>
      <c r="E72" s="1"/>
      <c r="F72" s="1"/>
      <c r="G72" s="1"/>
      <c r="H72" s="1"/>
    </row>
    <row r="73" spans="1:8" ht="12.75">
      <c r="A73" s="5"/>
      <c r="B73" s="5"/>
      <c r="C73" s="5"/>
      <c r="D73" s="5"/>
      <c r="E73" s="1"/>
      <c r="F73" s="1"/>
      <c r="G73" s="1"/>
      <c r="H73" s="1"/>
    </row>
    <row r="74" spans="1:8" ht="12.75">
      <c r="A74" s="5"/>
      <c r="B74" s="5"/>
      <c r="C74" s="5"/>
      <c r="D74" s="5"/>
      <c r="E74" s="1"/>
      <c r="F74" s="1"/>
      <c r="G74" s="1"/>
      <c r="H74" s="1"/>
    </row>
    <row r="75" spans="1:8" ht="12.75">
      <c r="A75" s="5"/>
      <c r="B75" s="5"/>
      <c r="C75" s="5"/>
      <c r="D75" s="5"/>
      <c r="E75" s="1"/>
      <c r="F75" s="1"/>
      <c r="G75" s="1"/>
      <c r="H75" s="1"/>
    </row>
    <row r="76" spans="1:8" ht="12.75">
      <c r="A76" s="5"/>
      <c r="B76" s="5"/>
      <c r="C76" s="5"/>
      <c r="D76" s="5"/>
      <c r="E76" s="1"/>
      <c r="F76" s="1"/>
      <c r="G76" s="1"/>
      <c r="H76" s="1"/>
    </row>
    <row r="77" spans="1:8" ht="12.75">
      <c r="A77" s="5"/>
      <c r="B77" s="5"/>
      <c r="C77" s="5"/>
      <c r="D77" s="5"/>
      <c r="E77" s="1"/>
      <c r="F77" s="1"/>
      <c r="G77" s="1"/>
      <c r="H77" s="1"/>
    </row>
    <row r="78" spans="1:8" ht="12.75">
      <c r="A78" s="5"/>
      <c r="B78" s="5"/>
      <c r="C78" s="5"/>
      <c r="D78" s="5"/>
      <c r="E78" s="1"/>
      <c r="F78" s="1"/>
      <c r="G78" s="1"/>
      <c r="H78" s="1"/>
    </row>
    <row r="79" spans="1:8" ht="12.75">
      <c r="A79" s="5"/>
      <c r="B79" s="5"/>
      <c r="C79" s="5"/>
      <c r="D79" s="5"/>
      <c r="E79" s="1"/>
      <c r="F79" s="1"/>
      <c r="G79" s="1"/>
      <c r="H79" s="1"/>
    </row>
    <row r="80" spans="1:8" ht="12.75">
      <c r="A80" s="5"/>
      <c r="B80" s="5"/>
      <c r="C80" s="5"/>
      <c r="D80" s="5"/>
      <c r="E80" s="1"/>
      <c r="F80" s="1"/>
      <c r="G80" s="1"/>
      <c r="H80" s="1"/>
    </row>
    <row r="81" spans="1:8" ht="12.75">
      <c r="A81" s="5"/>
      <c r="B81" s="5"/>
      <c r="C81" s="5"/>
      <c r="D81" s="5"/>
      <c r="E81" s="1"/>
      <c r="F81" s="1"/>
      <c r="G81" s="1"/>
      <c r="H81" s="1"/>
    </row>
    <row r="82" spans="1:8" ht="12.75">
      <c r="A82" s="5"/>
      <c r="B82" s="5"/>
      <c r="C82" s="5"/>
      <c r="D82" s="5"/>
      <c r="E82" s="1"/>
      <c r="F82" s="1"/>
      <c r="G82" s="1"/>
      <c r="H82" s="1"/>
    </row>
    <row r="83" spans="1:8" ht="12.75">
      <c r="A83" s="5"/>
      <c r="B83" s="5"/>
      <c r="C83" s="5"/>
      <c r="D83" s="5"/>
      <c r="E83" s="1"/>
      <c r="F83" s="1"/>
      <c r="G83" s="1"/>
      <c r="H83" s="1"/>
    </row>
  </sheetData>
  <mergeCells count="4">
    <mergeCell ref="A1:H1"/>
    <mergeCell ref="A2:H2"/>
    <mergeCell ref="A4:H4"/>
    <mergeCell ref="A5:H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3"/>
  <sheetViews>
    <sheetView tabSelected="1" workbookViewId="0" topLeftCell="A155">
      <selection activeCell="B172" sqref="B172"/>
    </sheetView>
  </sheetViews>
  <sheetFormatPr defaultColWidth="9.140625" defaultRowHeight="12.75"/>
  <cols>
    <col min="1" max="1" width="4.7109375" style="0" customWidth="1"/>
    <col min="4" max="4" width="12.140625" style="0" customWidth="1"/>
    <col min="5" max="6" width="11.140625" style="0" customWidth="1"/>
    <col min="7" max="7" width="11.421875" style="0" customWidth="1"/>
    <col min="8" max="8" width="12.421875" style="0" customWidth="1"/>
    <col min="9" max="9" width="10.00390625" style="0" customWidth="1"/>
  </cols>
  <sheetData>
    <row r="1" spans="7:8" ht="15.75">
      <c r="G1" s="49" t="s">
        <v>200</v>
      </c>
      <c r="H1" s="5"/>
    </row>
    <row r="2" ht="12.75">
      <c r="A2" s="5" t="s">
        <v>25</v>
      </c>
    </row>
    <row r="4" spans="1:2" ht="12.75">
      <c r="A4" s="8">
        <v>1</v>
      </c>
      <c r="B4" s="5" t="s">
        <v>143</v>
      </c>
    </row>
    <row r="5" ht="12.75">
      <c r="A5" s="8"/>
    </row>
    <row r="6" spans="1:2" ht="12.75">
      <c r="A6" s="8"/>
      <c r="B6" t="s">
        <v>144</v>
      </c>
    </row>
    <row r="7" spans="1:2" ht="12.75">
      <c r="A7" s="8"/>
      <c r="B7" t="s">
        <v>145</v>
      </c>
    </row>
    <row r="8" ht="12.75">
      <c r="A8" s="8"/>
    </row>
    <row r="9" spans="1:2" ht="12.75">
      <c r="A9" s="8">
        <v>2</v>
      </c>
      <c r="B9" s="5" t="s">
        <v>146</v>
      </c>
    </row>
    <row r="10" spans="1:8" ht="12.75">
      <c r="A10" s="8"/>
      <c r="E10" s="68" t="s">
        <v>178</v>
      </c>
      <c r="F10" s="68"/>
      <c r="G10" s="68" t="s">
        <v>189</v>
      </c>
      <c r="H10" s="68"/>
    </row>
    <row r="11" spans="1:8" ht="12.75">
      <c r="A11" s="8"/>
      <c r="E11" s="7" t="s">
        <v>23</v>
      </c>
      <c r="F11" s="7" t="s">
        <v>190</v>
      </c>
      <c r="G11" s="7" t="s">
        <v>23</v>
      </c>
      <c r="H11" s="7" t="s">
        <v>190</v>
      </c>
    </row>
    <row r="12" spans="1:8" ht="12.75">
      <c r="A12" s="8"/>
      <c r="E12" s="57" t="s">
        <v>191</v>
      </c>
      <c r="F12" s="58" t="s">
        <v>192</v>
      </c>
      <c r="G12" s="57" t="s">
        <v>191</v>
      </c>
      <c r="H12" s="58" t="s">
        <v>192</v>
      </c>
    </row>
    <row r="13" spans="1:8" ht="12.75">
      <c r="A13" s="8"/>
      <c r="E13" s="60" t="s">
        <v>66</v>
      </c>
      <c r="F13" s="60" t="s">
        <v>66</v>
      </c>
      <c r="G13" s="60" t="s">
        <v>66</v>
      </c>
      <c r="H13" s="60" t="s">
        <v>66</v>
      </c>
    </row>
    <row r="14" ht="12.75">
      <c r="A14" s="8"/>
    </row>
    <row r="15" spans="1:8" ht="13.5" thickBot="1">
      <c r="A15" s="8"/>
      <c r="B15" t="s">
        <v>193</v>
      </c>
      <c r="E15" s="64">
        <v>0</v>
      </c>
      <c r="F15" s="64">
        <v>0</v>
      </c>
      <c r="G15" s="65">
        <v>3793</v>
      </c>
      <c r="H15" s="64">
        <v>0</v>
      </c>
    </row>
    <row r="16" ht="13.5" thickTop="1">
      <c r="A16" s="8"/>
    </row>
    <row r="17" spans="1:2" ht="12.75">
      <c r="A17" s="8">
        <v>3</v>
      </c>
      <c r="B17" s="5" t="s">
        <v>26</v>
      </c>
    </row>
    <row r="18" ht="12.75">
      <c r="A18" s="8"/>
    </row>
    <row r="19" spans="1:2" ht="12.75">
      <c r="A19" s="8"/>
      <c r="B19" t="s">
        <v>27</v>
      </c>
    </row>
    <row r="20" ht="12.75">
      <c r="A20" s="8"/>
    </row>
    <row r="21" spans="1:2" ht="12.75">
      <c r="A21" s="8">
        <v>4</v>
      </c>
      <c r="B21" s="5" t="s">
        <v>11</v>
      </c>
    </row>
    <row r="22" spans="1:8" ht="12.75">
      <c r="A22" s="8"/>
      <c r="H22" s="1" t="s">
        <v>60</v>
      </c>
    </row>
    <row r="23" spans="1:8" ht="12.75">
      <c r="A23" s="8"/>
      <c r="H23" s="1" t="s">
        <v>187</v>
      </c>
    </row>
    <row r="24" spans="1:8" ht="12.75">
      <c r="A24" s="8"/>
      <c r="H24" s="1" t="s">
        <v>66</v>
      </c>
    </row>
    <row r="25" spans="1:8" ht="12.75">
      <c r="A25" s="8"/>
      <c r="H25" s="7"/>
    </row>
    <row r="26" spans="1:8" ht="12.75">
      <c r="A26" s="8"/>
      <c r="B26" t="s">
        <v>148</v>
      </c>
      <c r="H26" s="7">
        <v>28</v>
      </c>
    </row>
    <row r="27" spans="1:8" ht="12.75">
      <c r="A27" s="8"/>
      <c r="H27" s="7"/>
    </row>
    <row r="28" spans="1:8" ht="12.75">
      <c r="A28" s="8"/>
      <c r="B28" t="s">
        <v>149</v>
      </c>
      <c r="H28" s="7">
        <v>0</v>
      </c>
    </row>
    <row r="29" spans="1:8" ht="12.75">
      <c r="A29" s="8"/>
      <c r="H29" s="7"/>
    </row>
    <row r="30" spans="1:8" ht="12.75">
      <c r="A30" s="8"/>
      <c r="H30" s="48">
        <f>SUM(H26:H28)</f>
        <v>28</v>
      </c>
    </row>
    <row r="31" ht="12.75">
      <c r="A31" s="8"/>
    </row>
    <row r="32" spans="1:2" ht="12.75">
      <c r="A32" s="8">
        <v>5</v>
      </c>
      <c r="B32" s="5" t="s">
        <v>150</v>
      </c>
    </row>
    <row r="33" ht="12.75">
      <c r="A33" s="8"/>
    </row>
    <row r="34" spans="1:2" ht="12.75">
      <c r="A34" s="8"/>
      <c r="B34" t="s">
        <v>28</v>
      </c>
    </row>
    <row r="35" ht="12.75">
      <c r="A35" s="8"/>
    </row>
    <row r="36" spans="1:2" ht="12.75">
      <c r="A36" s="8">
        <v>6</v>
      </c>
      <c r="B36" s="5" t="s">
        <v>151</v>
      </c>
    </row>
    <row r="37" ht="12.75">
      <c r="A37" s="8"/>
    </row>
    <row r="38" spans="1:2" ht="12.75">
      <c r="A38" s="8"/>
      <c r="B38" t="s">
        <v>29</v>
      </c>
    </row>
    <row r="39" spans="1:2" ht="12.75">
      <c r="A39" s="8"/>
      <c r="B39" t="s">
        <v>194</v>
      </c>
    </row>
    <row r="40" ht="12.75">
      <c r="A40" s="8"/>
    </row>
    <row r="41" spans="1:2" ht="12.75">
      <c r="A41" s="8">
        <v>7</v>
      </c>
      <c r="B41" s="5" t="s">
        <v>152</v>
      </c>
    </row>
    <row r="42" ht="12.75">
      <c r="A42" s="8"/>
    </row>
    <row r="43" spans="1:8" ht="12.75">
      <c r="A43" s="50" t="s">
        <v>153</v>
      </c>
      <c r="B43" s="18"/>
      <c r="C43" s="20"/>
      <c r="D43" s="20"/>
      <c r="E43" s="20"/>
      <c r="F43" s="20"/>
      <c r="G43" s="20"/>
      <c r="H43" s="13" t="s">
        <v>60</v>
      </c>
    </row>
    <row r="44" spans="1:8" ht="12.75">
      <c r="A44" s="50"/>
      <c r="B44" s="15"/>
      <c r="C44" s="4"/>
      <c r="D44" s="4"/>
      <c r="E44" s="4"/>
      <c r="F44" s="4"/>
      <c r="G44" s="4"/>
      <c r="H44" s="19" t="s">
        <v>187</v>
      </c>
    </row>
    <row r="45" spans="1:8" ht="12.75">
      <c r="A45" s="50"/>
      <c r="B45" s="16"/>
      <c r="C45" s="30"/>
      <c r="D45" s="30"/>
      <c r="E45" s="30"/>
      <c r="F45" s="30"/>
      <c r="G45" s="30"/>
      <c r="H45" s="14" t="s">
        <v>66</v>
      </c>
    </row>
    <row r="46" spans="1:8" ht="12.75">
      <c r="A46" s="50"/>
      <c r="B46" s="52" t="s">
        <v>154</v>
      </c>
      <c r="C46" s="26"/>
      <c r="D46" s="26"/>
      <c r="E46" s="26"/>
      <c r="F46" s="26"/>
      <c r="G46" s="26"/>
      <c r="H46" s="53">
        <v>23</v>
      </c>
    </row>
    <row r="47" spans="1:8" ht="12.75">
      <c r="A47" s="50"/>
      <c r="B47" s="52" t="s">
        <v>155</v>
      </c>
      <c r="C47" s="26"/>
      <c r="D47" s="26"/>
      <c r="E47" s="26"/>
      <c r="F47" s="26"/>
      <c r="G47" s="26"/>
      <c r="H47" s="54">
        <v>11574</v>
      </c>
    </row>
    <row r="48" spans="1:8" ht="12.75">
      <c r="A48" s="50"/>
      <c r="B48" s="52" t="s">
        <v>156</v>
      </c>
      <c r="C48" s="26"/>
      <c r="D48" s="26"/>
      <c r="E48" s="26"/>
      <c r="F48" s="26"/>
      <c r="G48" s="26"/>
      <c r="H48" s="54">
        <v>3797</v>
      </c>
    </row>
    <row r="49" ht="12.75">
      <c r="A49" s="50"/>
    </row>
    <row r="50" spans="1:8" ht="12.75">
      <c r="A50" s="50" t="s">
        <v>157</v>
      </c>
      <c r="B50" s="9"/>
      <c r="C50" s="10"/>
      <c r="D50" s="10"/>
      <c r="E50" s="10"/>
      <c r="F50" s="10"/>
      <c r="G50" s="10"/>
      <c r="H50" s="13" t="s">
        <v>188</v>
      </c>
    </row>
    <row r="51" spans="1:8" ht="12.75">
      <c r="A51" s="50"/>
      <c r="B51" s="23"/>
      <c r="C51" s="6"/>
      <c r="D51" s="6"/>
      <c r="E51" s="6"/>
      <c r="F51" s="6"/>
      <c r="G51" s="6"/>
      <c r="H51" s="19" t="s">
        <v>187</v>
      </c>
    </row>
    <row r="52" spans="1:8" ht="12.75">
      <c r="A52" s="50"/>
      <c r="B52" s="11"/>
      <c r="C52" s="12"/>
      <c r="D52" s="12"/>
      <c r="E52" s="12"/>
      <c r="F52" s="12"/>
      <c r="G52" s="12"/>
      <c r="H52" s="14" t="s">
        <v>66</v>
      </c>
    </row>
    <row r="53" spans="1:8" ht="12.75">
      <c r="A53" s="50"/>
      <c r="B53" s="52" t="s">
        <v>158</v>
      </c>
      <c r="C53" s="26"/>
      <c r="D53" s="26"/>
      <c r="E53" s="26"/>
      <c r="F53" s="26"/>
      <c r="G53" s="26"/>
      <c r="H53" s="53">
        <v>11</v>
      </c>
    </row>
    <row r="54" spans="1:8" ht="12.75">
      <c r="A54" s="50"/>
      <c r="B54" s="52" t="s">
        <v>182</v>
      </c>
      <c r="C54" s="26"/>
      <c r="D54" s="26"/>
      <c r="E54" s="26"/>
      <c r="F54" s="26"/>
      <c r="G54" s="26"/>
      <c r="H54" s="53">
        <v>11</v>
      </c>
    </row>
    <row r="55" spans="1:8" ht="12.75">
      <c r="A55" s="50"/>
      <c r="B55" s="52" t="s">
        <v>159</v>
      </c>
      <c r="C55" s="26"/>
      <c r="D55" s="26"/>
      <c r="E55" s="26"/>
      <c r="F55" s="26"/>
      <c r="G55" s="26"/>
      <c r="H55" s="53">
        <v>13</v>
      </c>
    </row>
    <row r="56" ht="12.75">
      <c r="A56" s="8"/>
    </row>
    <row r="57" spans="1:2" ht="12.75">
      <c r="A57" s="8">
        <v>8</v>
      </c>
      <c r="B57" s="5" t="s">
        <v>30</v>
      </c>
    </row>
    <row r="58" ht="12.75">
      <c r="A58" s="8"/>
    </row>
    <row r="59" spans="1:2" ht="12.75">
      <c r="A59" s="8"/>
      <c r="B59" t="s">
        <v>31</v>
      </c>
    </row>
    <row r="60" spans="1:2" ht="12.75">
      <c r="A60" s="8"/>
      <c r="B60" t="s">
        <v>32</v>
      </c>
    </row>
    <row r="61" spans="1:2" ht="12.75">
      <c r="A61" s="8">
        <v>9</v>
      </c>
      <c r="B61" s="5" t="s">
        <v>160</v>
      </c>
    </row>
    <row r="62" ht="12.75">
      <c r="A62" s="8"/>
    </row>
    <row r="63" spans="1:2" ht="12.75">
      <c r="A63" s="8"/>
      <c r="B63" t="s">
        <v>197</v>
      </c>
    </row>
    <row r="64" spans="1:2" ht="12.75">
      <c r="A64" s="8"/>
      <c r="B64" t="s">
        <v>198</v>
      </c>
    </row>
    <row r="65" ht="12.75">
      <c r="A65" s="8"/>
    </row>
    <row r="66" spans="1:2" ht="12.75">
      <c r="A66" s="50" t="s">
        <v>33</v>
      </c>
      <c r="B66" t="s">
        <v>161</v>
      </c>
    </row>
    <row r="67" ht="12.75">
      <c r="A67" s="50"/>
    </row>
    <row r="68" spans="1:2" ht="12.75">
      <c r="A68" s="62"/>
      <c r="B68" t="s">
        <v>34</v>
      </c>
    </row>
    <row r="69" ht="12.75">
      <c r="A69" s="50"/>
    </row>
    <row r="70" spans="1:2" ht="12.75">
      <c r="A70" s="62"/>
      <c r="B70" t="s">
        <v>35</v>
      </c>
    </row>
    <row r="71" spans="1:2" ht="12.75">
      <c r="A71" s="50"/>
      <c r="B71" t="s">
        <v>36</v>
      </c>
    </row>
    <row r="72" ht="12.75">
      <c r="A72" s="50"/>
    </row>
    <row r="73" spans="1:2" ht="12.75">
      <c r="A73" s="50" t="s">
        <v>37</v>
      </c>
      <c r="B73" t="s">
        <v>38</v>
      </c>
    </row>
    <row r="74" ht="12.75">
      <c r="A74" s="50"/>
    </row>
    <row r="75" spans="1:2" ht="12.75">
      <c r="A75" s="50" t="s">
        <v>39</v>
      </c>
      <c r="B75" t="s">
        <v>40</v>
      </c>
    </row>
    <row r="76" ht="12.75">
      <c r="A76" s="50"/>
    </row>
    <row r="77" spans="1:2" ht="12.75">
      <c r="A77" s="50"/>
      <c r="B77" t="s">
        <v>41</v>
      </c>
    </row>
    <row r="78" spans="1:2" ht="12.75">
      <c r="A78" s="8"/>
      <c r="B78" t="s">
        <v>42</v>
      </c>
    </row>
    <row r="79" ht="12.75">
      <c r="A79" s="62"/>
    </row>
    <row r="80" spans="1:2" ht="12.75">
      <c r="A80" s="8"/>
      <c r="B80" t="s">
        <v>5</v>
      </c>
    </row>
    <row r="81" ht="12.75">
      <c r="A81" s="62"/>
    </row>
    <row r="82" spans="1:2" ht="12.75">
      <c r="A82" s="8">
        <v>10</v>
      </c>
      <c r="B82" s="5" t="s">
        <v>162</v>
      </c>
    </row>
    <row r="83" ht="12.75">
      <c r="A83" s="8"/>
    </row>
    <row r="84" spans="1:2" ht="12.75">
      <c r="A84" s="8"/>
      <c r="B84" t="s">
        <v>199</v>
      </c>
    </row>
    <row r="85" ht="12.75">
      <c r="A85" s="8"/>
    </row>
    <row r="86" spans="1:2" ht="12.75">
      <c r="A86" s="8">
        <v>11</v>
      </c>
      <c r="B86" s="5" t="s">
        <v>163</v>
      </c>
    </row>
    <row r="87" ht="12.75">
      <c r="A87" s="8"/>
    </row>
    <row r="88" spans="1:2" ht="12.75">
      <c r="A88" s="8"/>
      <c r="B88" t="s">
        <v>164</v>
      </c>
    </row>
    <row r="89" spans="1:2" ht="12.75">
      <c r="A89" s="8"/>
      <c r="B89" t="s">
        <v>165</v>
      </c>
    </row>
    <row r="90" spans="1:2" ht="12.75">
      <c r="A90" s="8"/>
      <c r="B90" t="s">
        <v>166</v>
      </c>
    </row>
    <row r="91" ht="12.75">
      <c r="A91" s="8"/>
    </row>
    <row r="92" spans="1:2" ht="12.75">
      <c r="A92" s="8">
        <v>12</v>
      </c>
      <c r="B92" s="5" t="s">
        <v>167</v>
      </c>
    </row>
    <row r="93" spans="1:8" ht="12.75">
      <c r="A93" s="8"/>
      <c r="H93" s="1" t="s">
        <v>188</v>
      </c>
    </row>
    <row r="94" spans="1:8" ht="12.75">
      <c r="A94" s="8"/>
      <c r="H94" s="1" t="s">
        <v>187</v>
      </c>
    </row>
    <row r="95" spans="1:8" ht="12.75">
      <c r="A95" s="8"/>
      <c r="B95" t="s">
        <v>195</v>
      </c>
      <c r="H95" s="1" t="s">
        <v>66</v>
      </c>
    </row>
    <row r="96" spans="1:8" ht="12.75">
      <c r="A96" s="8"/>
      <c r="H96" s="7"/>
    </row>
    <row r="97" spans="1:8" ht="12.75">
      <c r="A97" s="8"/>
      <c r="B97" t="s">
        <v>16</v>
      </c>
      <c r="H97" s="7">
        <v>0</v>
      </c>
    </row>
    <row r="98" spans="1:8" ht="12.75">
      <c r="A98" s="8"/>
      <c r="B98" t="s">
        <v>17</v>
      </c>
      <c r="H98" s="7">
        <v>0</v>
      </c>
    </row>
    <row r="99" spans="1:8" ht="12.75">
      <c r="A99" s="8"/>
      <c r="H99" s="7"/>
    </row>
    <row r="100" spans="1:8" ht="12.75">
      <c r="A100" s="8"/>
      <c r="H100" s="48">
        <f>SUM(H97:H99)</f>
        <v>0</v>
      </c>
    </row>
    <row r="101" ht="12.75">
      <c r="A101" s="8"/>
    </row>
    <row r="102" spans="1:2" ht="12.75">
      <c r="A102" s="8">
        <v>13</v>
      </c>
      <c r="B102" s="5" t="s">
        <v>168</v>
      </c>
    </row>
    <row r="103" ht="12.75">
      <c r="A103" s="8"/>
    </row>
    <row r="104" spans="1:2" ht="12.75">
      <c r="A104" s="8"/>
      <c r="B104" t="s">
        <v>43</v>
      </c>
    </row>
    <row r="105" ht="12.75">
      <c r="A105" s="8"/>
    </row>
    <row r="106" spans="1:2" ht="12.75">
      <c r="A106" s="8">
        <v>14</v>
      </c>
      <c r="B106" s="5" t="s">
        <v>169</v>
      </c>
    </row>
    <row r="107" ht="12.75">
      <c r="A107" s="8"/>
    </row>
    <row r="108" spans="1:2" ht="12.75">
      <c r="A108" s="8"/>
      <c r="B108" t="s">
        <v>6</v>
      </c>
    </row>
    <row r="110" spans="1:2" ht="12.75">
      <c r="A110" s="8">
        <v>15</v>
      </c>
      <c r="B110" s="5" t="s">
        <v>44</v>
      </c>
    </row>
    <row r="111" ht="12.75">
      <c r="A111" s="8"/>
    </row>
    <row r="112" spans="1:2" ht="12.75">
      <c r="A112" s="8"/>
      <c r="B112" t="s">
        <v>45</v>
      </c>
    </row>
    <row r="113" spans="1:2" ht="12.75">
      <c r="A113" s="8"/>
      <c r="B113" t="s">
        <v>46</v>
      </c>
    </row>
    <row r="114" spans="1:2" ht="12.75">
      <c r="A114" s="8"/>
      <c r="B114" t="s">
        <v>47</v>
      </c>
    </row>
    <row r="115" ht="12.75">
      <c r="A115" s="8"/>
    </row>
    <row r="116" spans="1:2" ht="12.75">
      <c r="A116" s="8"/>
      <c r="B116" t="s">
        <v>48</v>
      </c>
    </row>
    <row r="117" spans="1:2" ht="12.75">
      <c r="A117" s="8"/>
      <c r="B117" t="s">
        <v>49</v>
      </c>
    </row>
    <row r="118" spans="1:2" ht="12.75">
      <c r="A118" s="8"/>
      <c r="B118" t="s">
        <v>50</v>
      </c>
    </row>
    <row r="119" spans="1:2" ht="12.75">
      <c r="A119" s="8"/>
      <c r="B119" t="s">
        <v>51</v>
      </c>
    </row>
    <row r="120" spans="1:2" ht="12.75">
      <c r="A120" s="8"/>
      <c r="B120" t="s">
        <v>52</v>
      </c>
    </row>
    <row r="121" ht="12.75">
      <c r="A121" s="8"/>
    </row>
    <row r="122" spans="1:2" ht="12.75">
      <c r="A122" s="8">
        <v>16</v>
      </c>
      <c r="B122" s="5" t="s">
        <v>170</v>
      </c>
    </row>
    <row r="123" spans="1:8" ht="12.75">
      <c r="A123" s="8"/>
      <c r="F123" s="1"/>
      <c r="G123" s="1" t="s">
        <v>147</v>
      </c>
      <c r="H123" s="1"/>
    </row>
    <row r="124" spans="1:8" ht="12.75">
      <c r="A124" s="8"/>
      <c r="F124" s="1" t="s">
        <v>10</v>
      </c>
      <c r="G124" s="1" t="s">
        <v>184</v>
      </c>
      <c r="H124" s="1" t="s">
        <v>186</v>
      </c>
    </row>
    <row r="125" spans="1:8" ht="12.75">
      <c r="A125" s="8"/>
      <c r="F125" s="1"/>
      <c r="G125" s="1" t="s">
        <v>183</v>
      </c>
      <c r="H125" s="1" t="s">
        <v>185</v>
      </c>
    </row>
    <row r="126" spans="1:8" ht="12.75">
      <c r="A126" s="8"/>
      <c r="F126" s="1" t="s">
        <v>66</v>
      </c>
      <c r="G126" s="1" t="s">
        <v>66</v>
      </c>
      <c r="H126" s="1" t="s">
        <v>66</v>
      </c>
    </row>
    <row r="127" spans="1:8" ht="12.75">
      <c r="A127" s="8"/>
      <c r="F127" s="7"/>
      <c r="G127" s="7"/>
      <c r="H127" s="7"/>
    </row>
    <row r="128" spans="1:8" ht="12.75">
      <c r="A128" s="8"/>
      <c r="B128" t="s">
        <v>19</v>
      </c>
      <c r="F128" s="51">
        <v>60118</v>
      </c>
      <c r="G128" s="51">
        <v>2184</v>
      </c>
      <c r="H128" s="51">
        <v>81674</v>
      </c>
    </row>
    <row r="129" spans="1:8" ht="12.75">
      <c r="A129" s="8"/>
      <c r="F129" s="7"/>
      <c r="G129" s="7"/>
      <c r="H129" s="7"/>
    </row>
    <row r="130" spans="1:8" ht="12.75">
      <c r="A130" s="8"/>
      <c r="B130" t="s">
        <v>20</v>
      </c>
      <c r="F130" s="51">
        <v>67607</v>
      </c>
      <c r="G130" s="63">
        <v>-1165</v>
      </c>
      <c r="H130" s="51">
        <v>29726</v>
      </c>
    </row>
    <row r="131" spans="1:8" ht="12.75">
      <c r="A131" s="8"/>
      <c r="E131" t="s">
        <v>53</v>
      </c>
      <c r="F131" s="7"/>
      <c r="G131" s="7"/>
      <c r="H131" s="7"/>
    </row>
    <row r="132" spans="1:8" ht="12.75">
      <c r="A132" s="8"/>
      <c r="B132" t="s">
        <v>21</v>
      </c>
      <c r="F132" s="7">
        <v>0</v>
      </c>
      <c r="G132" s="51">
        <v>3797</v>
      </c>
      <c r="H132" s="7">
        <v>10</v>
      </c>
    </row>
    <row r="133" spans="1:8" ht="12.75">
      <c r="A133" s="8"/>
      <c r="F133" s="55"/>
      <c r="G133" s="55"/>
      <c r="H133" s="55"/>
    </row>
    <row r="134" spans="1:8" ht="12.75">
      <c r="A134" s="8"/>
      <c r="E134" t="s">
        <v>54</v>
      </c>
      <c r="F134" s="51">
        <f>SUM(F128:F132)</f>
        <v>127725</v>
      </c>
      <c r="G134" s="51">
        <f>SUM(G128:G132)</f>
        <v>4816</v>
      </c>
      <c r="H134" s="51">
        <v>111410</v>
      </c>
    </row>
    <row r="135" spans="1:8" ht="12.75">
      <c r="A135" s="8"/>
      <c r="F135" s="7"/>
      <c r="G135" s="7"/>
      <c r="H135" s="7"/>
    </row>
    <row r="136" spans="1:8" ht="12.75">
      <c r="A136" s="8"/>
      <c r="B136" t="s">
        <v>171</v>
      </c>
      <c r="F136" s="51">
        <v>-58616</v>
      </c>
      <c r="G136" s="7">
        <v>-48</v>
      </c>
      <c r="H136" s="51">
        <v>-38102</v>
      </c>
    </row>
    <row r="137" spans="1:8" ht="12.75">
      <c r="A137" s="8"/>
      <c r="F137" s="7"/>
      <c r="G137" s="7"/>
      <c r="H137" s="7"/>
    </row>
    <row r="138" spans="1:8" ht="12.75">
      <c r="A138" s="8"/>
      <c r="F138" s="56">
        <f>SUM(F134:F136)</f>
        <v>69109</v>
      </c>
      <c r="G138" s="56">
        <f>SUM(G134:G136)</f>
        <v>4768</v>
      </c>
      <c r="H138" s="56">
        <f>SUM(H134:H136)</f>
        <v>73308</v>
      </c>
    </row>
    <row r="139" ht="12.75">
      <c r="A139" s="8"/>
    </row>
    <row r="140" ht="12.75">
      <c r="A140" s="8"/>
    </row>
    <row r="141" spans="1:2" ht="12.75">
      <c r="A141" s="8">
        <v>17</v>
      </c>
      <c r="B141" s="5" t="s">
        <v>177</v>
      </c>
    </row>
    <row r="142" ht="12.75">
      <c r="A142" s="8"/>
    </row>
    <row r="143" spans="1:2" ht="12.75">
      <c r="A143" s="8"/>
      <c r="B143" t="s">
        <v>179</v>
      </c>
    </row>
    <row r="144" spans="1:2" ht="12.75">
      <c r="A144" s="8"/>
      <c r="B144" t="s">
        <v>7</v>
      </c>
    </row>
    <row r="145" spans="1:2" ht="12.75">
      <c r="A145" s="8"/>
      <c r="B145" t="s">
        <v>8</v>
      </c>
    </row>
    <row r="146" ht="12.75">
      <c r="A146" s="8"/>
    </row>
    <row r="147" spans="1:2" ht="12.75">
      <c r="A147" s="8">
        <v>18</v>
      </c>
      <c r="B147" s="5" t="s">
        <v>172</v>
      </c>
    </row>
    <row r="148" ht="12.75">
      <c r="A148" s="8"/>
    </row>
    <row r="149" spans="1:2" ht="12.75">
      <c r="A149" s="8"/>
      <c r="B149" t="s">
        <v>55</v>
      </c>
    </row>
    <row r="150" spans="1:2" ht="12.75">
      <c r="A150" s="8"/>
      <c r="B150" t="s">
        <v>56</v>
      </c>
    </row>
    <row r="151" ht="12.75">
      <c r="A151" s="8"/>
    </row>
    <row r="152" spans="1:2" ht="12.75">
      <c r="A152" s="8">
        <v>19</v>
      </c>
      <c r="B152" s="5" t="s">
        <v>173</v>
      </c>
    </row>
    <row r="153" ht="12.75">
      <c r="A153" s="8"/>
    </row>
    <row r="154" spans="1:2" ht="12.75">
      <c r="A154" s="8"/>
      <c r="B154" t="s">
        <v>0</v>
      </c>
    </row>
    <row r="155" spans="1:2" ht="12.75">
      <c r="A155" s="8"/>
      <c r="B155" t="s">
        <v>196</v>
      </c>
    </row>
    <row r="156" ht="12.75">
      <c r="A156" s="8"/>
    </row>
    <row r="157" spans="1:2" ht="12.75">
      <c r="A157" s="8">
        <v>20</v>
      </c>
      <c r="B157" s="5" t="s">
        <v>174</v>
      </c>
    </row>
    <row r="158" ht="12.75">
      <c r="A158" s="8"/>
    </row>
    <row r="159" spans="1:2" ht="12.75">
      <c r="A159" s="8"/>
      <c r="B159" t="s">
        <v>175</v>
      </c>
    </row>
    <row r="160" ht="12.75">
      <c r="A160" s="8"/>
    </row>
    <row r="161" spans="1:2" ht="12.75">
      <c r="A161" s="8">
        <v>21</v>
      </c>
      <c r="B161" s="5" t="s">
        <v>24</v>
      </c>
    </row>
    <row r="162" ht="12.75">
      <c r="A162" s="8"/>
    </row>
    <row r="163" spans="1:2" ht="12.75">
      <c r="A163" s="8"/>
      <c r="B163" t="s">
        <v>176</v>
      </c>
    </row>
    <row r="164" ht="12.75">
      <c r="A164" s="8"/>
    </row>
    <row r="165" ht="12.75">
      <c r="A165" s="8"/>
    </row>
    <row r="166" ht="12.75">
      <c r="A166" s="8"/>
    </row>
    <row r="167" spans="1:2" ht="12.75">
      <c r="A167" s="8"/>
      <c r="B167" t="s">
        <v>1</v>
      </c>
    </row>
    <row r="168" ht="12.75">
      <c r="A168" s="8"/>
    </row>
    <row r="169" spans="1:2" ht="12.75">
      <c r="A169" s="8"/>
      <c r="B169" t="s">
        <v>2</v>
      </c>
    </row>
    <row r="170" spans="1:2" ht="12.75">
      <c r="A170" s="8"/>
      <c r="B170" t="s">
        <v>3</v>
      </c>
    </row>
    <row r="171" ht="12.75">
      <c r="A171" s="8"/>
    </row>
    <row r="172" spans="1:3" ht="12.75">
      <c r="A172" s="8"/>
      <c r="B172" t="s">
        <v>201</v>
      </c>
      <c r="C172" s="66"/>
    </row>
    <row r="173" ht="12.75">
      <c r="A173" s="8"/>
    </row>
  </sheetData>
  <mergeCells count="2">
    <mergeCell ref="E10:F10"/>
    <mergeCell ref="G10:H10"/>
  </mergeCells>
  <printOptions/>
  <pageMargins left="0.5905511811023623" right="0.5905511811023623" top="0.5905511811023623" bottom="0.5905511811023623" header="0.5905511811023623" footer="0.590551181102362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workbookViewId="0" topLeftCell="A53">
      <selection activeCell="D63" sqref="D63"/>
    </sheetView>
  </sheetViews>
  <sheetFormatPr defaultColWidth="9.140625" defaultRowHeight="12.75"/>
  <cols>
    <col min="1" max="2" width="3.7109375" style="0" customWidth="1"/>
    <col min="3" max="3" width="35.7109375" style="0" customWidth="1"/>
    <col min="4" max="5" width="20.7109375" style="0" customWidth="1"/>
  </cols>
  <sheetData>
    <row r="2" spans="1:7" ht="12.75">
      <c r="A2" s="5" t="s">
        <v>108</v>
      </c>
      <c r="B2" s="5"/>
      <c r="C2" s="5" t="s">
        <v>109</v>
      </c>
      <c r="D2" s="5"/>
      <c r="E2" s="5"/>
      <c r="F2" s="5"/>
      <c r="G2" s="5"/>
    </row>
    <row r="3" spans="1:7" ht="12.75">
      <c r="A3" s="29"/>
      <c r="B3" s="24"/>
      <c r="C3" s="24"/>
      <c r="D3" s="13" t="s">
        <v>110</v>
      </c>
      <c r="E3" s="13" t="s">
        <v>111</v>
      </c>
      <c r="F3" s="5"/>
      <c r="G3" s="5"/>
    </row>
    <row r="4" spans="1:7" ht="12.75">
      <c r="A4" s="27"/>
      <c r="B4" s="28"/>
      <c r="C4" s="28"/>
      <c r="D4" s="19" t="s">
        <v>112</v>
      </c>
      <c r="E4" s="19" t="s">
        <v>113</v>
      </c>
      <c r="F4" s="5"/>
      <c r="G4" s="5"/>
    </row>
    <row r="5" spans="1:7" ht="12.75">
      <c r="A5" s="27"/>
      <c r="B5" s="28"/>
      <c r="C5" s="28"/>
      <c r="D5" s="36">
        <v>36799</v>
      </c>
      <c r="E5" s="36">
        <v>36525</v>
      </c>
      <c r="F5" s="5"/>
      <c r="G5" s="5"/>
    </row>
    <row r="6" spans="1:7" ht="12.75">
      <c r="A6" s="34"/>
      <c r="B6" s="35"/>
      <c r="C6" s="35"/>
      <c r="D6" s="14" t="s">
        <v>114</v>
      </c>
      <c r="E6" s="14" t="s">
        <v>114</v>
      </c>
      <c r="F6" s="5"/>
      <c r="G6" s="5"/>
    </row>
    <row r="7" spans="1:5" ht="12.75">
      <c r="A7" s="18"/>
      <c r="B7" s="20"/>
      <c r="C7" s="21"/>
      <c r="D7" s="2"/>
      <c r="E7" s="2"/>
    </row>
    <row r="8" spans="1:6" ht="12.75">
      <c r="A8" s="27">
        <v>1</v>
      </c>
      <c r="B8" s="28"/>
      <c r="C8" s="22" t="s">
        <v>115</v>
      </c>
      <c r="D8" s="37">
        <v>20787</v>
      </c>
      <c r="E8" s="37">
        <v>22160</v>
      </c>
      <c r="F8" s="5"/>
    </row>
    <row r="9" spans="1:6" ht="12.75">
      <c r="A9" s="27"/>
      <c r="B9" s="28"/>
      <c r="C9" s="22"/>
      <c r="D9" s="19"/>
      <c r="E9" s="19"/>
      <c r="F9" s="5"/>
    </row>
    <row r="10" spans="1:6" ht="12.75">
      <c r="A10" s="27">
        <v>2</v>
      </c>
      <c r="B10" s="28"/>
      <c r="C10" s="22" t="s">
        <v>116</v>
      </c>
      <c r="D10" s="19">
        <v>0</v>
      </c>
      <c r="E10" s="19">
        <v>0</v>
      </c>
      <c r="F10" s="5"/>
    </row>
    <row r="11" spans="1:6" ht="12.75">
      <c r="A11" s="27"/>
      <c r="B11" s="28"/>
      <c r="C11" s="22"/>
      <c r="D11" s="19"/>
      <c r="E11" s="19"/>
      <c r="F11" s="5"/>
    </row>
    <row r="12" spans="1:6" ht="12.75">
      <c r="A12" s="27">
        <v>3</v>
      </c>
      <c r="B12" s="28"/>
      <c r="C12" s="22" t="s">
        <v>117</v>
      </c>
      <c r="D12" s="37">
        <v>0</v>
      </c>
      <c r="E12" s="37">
        <v>7769</v>
      </c>
      <c r="F12" s="5"/>
    </row>
    <row r="13" spans="1:6" ht="12.75">
      <c r="A13" s="27"/>
      <c r="B13" s="28"/>
      <c r="C13" s="22"/>
      <c r="D13" s="19"/>
      <c r="E13" s="19"/>
      <c r="F13" s="5"/>
    </row>
    <row r="14" spans="1:6" ht="12.75">
      <c r="A14" s="27">
        <v>4</v>
      </c>
      <c r="B14" s="28"/>
      <c r="C14" s="22" t="s">
        <v>118</v>
      </c>
      <c r="D14" s="19">
        <f>62+463</f>
        <v>525</v>
      </c>
      <c r="E14" s="19">
        <f>511+63</f>
        <v>574</v>
      </c>
      <c r="F14" s="5"/>
    </row>
    <row r="15" spans="1:5" ht="12.75">
      <c r="A15" s="27"/>
      <c r="B15" s="28"/>
      <c r="C15" s="22"/>
      <c r="D15" s="19"/>
      <c r="E15" s="19"/>
    </row>
    <row r="16" spans="1:5" ht="12.75">
      <c r="A16" s="27">
        <v>5</v>
      </c>
      <c r="B16" s="28"/>
      <c r="C16" s="22" t="s">
        <v>119</v>
      </c>
      <c r="D16" s="37">
        <f>SUM(D18:D22)</f>
        <v>51996</v>
      </c>
      <c r="E16" s="37">
        <f>SUM(E18:E22)</f>
        <v>37103</v>
      </c>
    </row>
    <row r="17" spans="1:5" ht="12.75">
      <c r="A17" s="27"/>
      <c r="B17" s="28"/>
      <c r="C17" s="22"/>
      <c r="D17" s="19"/>
      <c r="E17" s="19"/>
    </row>
    <row r="18" spans="1:5" ht="12.75">
      <c r="A18" s="27"/>
      <c r="B18" s="28"/>
      <c r="C18" s="22" t="s">
        <v>12</v>
      </c>
      <c r="D18" s="42">
        <v>24509</v>
      </c>
      <c r="E18" s="42">
        <v>19330</v>
      </c>
    </row>
    <row r="19" spans="1:5" ht="12.75">
      <c r="A19" s="27"/>
      <c r="B19" s="28"/>
      <c r="C19" s="22" t="s">
        <v>120</v>
      </c>
      <c r="D19" s="42">
        <v>12623</v>
      </c>
      <c r="E19" s="42">
        <v>14573</v>
      </c>
    </row>
    <row r="20" spans="1:5" ht="12.75">
      <c r="A20" s="27"/>
      <c r="B20" s="28"/>
      <c r="C20" s="22" t="s">
        <v>121</v>
      </c>
      <c r="D20" s="43">
        <v>11</v>
      </c>
      <c r="E20" s="43">
        <v>0</v>
      </c>
    </row>
    <row r="21" spans="1:5" ht="12.75">
      <c r="A21" s="27"/>
      <c r="B21" s="28"/>
      <c r="C21" s="22" t="s">
        <v>122</v>
      </c>
      <c r="D21" s="42">
        <f>334+13535</f>
        <v>13869</v>
      </c>
      <c r="E21" s="42">
        <f>2203+283</f>
        <v>2486</v>
      </c>
    </row>
    <row r="22" spans="1:5" ht="12.75">
      <c r="A22" s="27"/>
      <c r="B22" s="28"/>
      <c r="C22" s="22" t="s">
        <v>123</v>
      </c>
      <c r="D22" s="43">
        <f>209+775</f>
        <v>984</v>
      </c>
      <c r="E22" s="42">
        <v>714</v>
      </c>
    </row>
    <row r="23" spans="1:5" ht="12.75">
      <c r="A23" s="27"/>
      <c r="B23" s="28"/>
      <c r="C23" s="22"/>
      <c r="D23" s="19"/>
      <c r="E23" s="19"/>
    </row>
    <row r="24" spans="1:5" ht="12.75">
      <c r="A24" s="27">
        <v>6</v>
      </c>
      <c r="B24" s="28"/>
      <c r="C24" s="22" t="s">
        <v>22</v>
      </c>
      <c r="D24" s="37">
        <f>SUM(D26:D30)</f>
        <v>21611</v>
      </c>
      <c r="E24" s="37">
        <f>SUM(E26:E30)</f>
        <v>20649</v>
      </c>
    </row>
    <row r="25" spans="1:5" ht="12.75">
      <c r="A25" s="27"/>
      <c r="B25" s="28"/>
      <c r="C25" s="22"/>
      <c r="D25" s="19"/>
      <c r="E25" s="19"/>
    </row>
    <row r="26" spans="1:5" ht="12.75">
      <c r="A26" s="27"/>
      <c r="B26" s="28"/>
      <c r="C26" s="22" t="s">
        <v>124</v>
      </c>
      <c r="D26" s="43">
        <v>0</v>
      </c>
      <c r="E26" s="43">
        <v>297</v>
      </c>
    </row>
    <row r="27" spans="1:5" ht="12.75">
      <c r="A27" s="27"/>
      <c r="B27" s="28"/>
      <c r="C27" s="22" t="s">
        <v>13</v>
      </c>
      <c r="D27" s="42">
        <v>8179</v>
      </c>
      <c r="E27" s="42">
        <v>9450</v>
      </c>
    </row>
    <row r="28" spans="1:5" ht="12.75">
      <c r="A28" s="27"/>
      <c r="B28" s="28"/>
      <c r="C28" s="22" t="s">
        <v>14</v>
      </c>
      <c r="D28" s="42">
        <f>13145-1</f>
        <v>13144</v>
      </c>
      <c r="E28" s="42">
        <v>10412</v>
      </c>
    </row>
    <row r="29" spans="1:5" ht="12.75">
      <c r="A29" s="27"/>
      <c r="B29" s="28"/>
      <c r="C29" s="22" t="s">
        <v>125</v>
      </c>
      <c r="D29" s="43">
        <v>288</v>
      </c>
      <c r="E29" s="43">
        <v>288</v>
      </c>
    </row>
    <row r="30" spans="1:5" ht="12.75">
      <c r="A30" s="27"/>
      <c r="B30" s="28"/>
      <c r="C30" s="22" t="s">
        <v>126</v>
      </c>
      <c r="D30" s="43">
        <v>0</v>
      </c>
      <c r="E30" s="42">
        <v>202</v>
      </c>
    </row>
    <row r="31" spans="1:5" ht="12.75">
      <c r="A31" s="27"/>
      <c r="B31" s="28"/>
      <c r="C31" s="22"/>
      <c r="D31" s="19"/>
      <c r="E31" s="19"/>
    </row>
    <row r="32" spans="1:5" ht="12.75">
      <c r="A32" s="27">
        <v>7</v>
      </c>
      <c r="B32" s="28"/>
      <c r="C32" s="22" t="s">
        <v>127</v>
      </c>
      <c r="D32" s="37">
        <f>D16-D24</f>
        <v>30385</v>
      </c>
      <c r="E32" s="37">
        <f>E16-E24</f>
        <v>16454</v>
      </c>
    </row>
    <row r="33" spans="1:5" ht="12.75">
      <c r="A33" s="27"/>
      <c r="B33" s="28"/>
      <c r="C33" s="22"/>
      <c r="D33" s="19"/>
      <c r="E33" s="19"/>
    </row>
    <row r="34" spans="1:5" ht="12.75">
      <c r="A34" s="27"/>
      <c r="B34" s="28"/>
      <c r="C34" s="22"/>
      <c r="D34" s="38">
        <f>SUM(D8:D14)+D32</f>
        <v>51697</v>
      </c>
      <c r="E34" s="38">
        <f>SUM(E8:E14)+E32</f>
        <v>46957</v>
      </c>
    </row>
    <row r="35" spans="1:5" ht="12.75">
      <c r="A35" s="27"/>
      <c r="B35" s="28"/>
      <c r="C35" s="22"/>
      <c r="D35" s="19"/>
      <c r="E35" s="19"/>
    </row>
    <row r="36" spans="1:5" ht="12.75">
      <c r="A36" s="27">
        <v>8</v>
      </c>
      <c r="B36" s="28"/>
      <c r="C36" s="22" t="s">
        <v>128</v>
      </c>
      <c r="D36" s="19"/>
      <c r="E36" s="19"/>
    </row>
    <row r="37" spans="1:5" ht="12.75">
      <c r="A37" s="27"/>
      <c r="B37" s="28"/>
      <c r="C37" s="22"/>
      <c r="D37" s="19"/>
      <c r="E37" s="19"/>
    </row>
    <row r="38" spans="1:5" ht="12.75">
      <c r="A38" s="27"/>
      <c r="B38" s="28"/>
      <c r="C38" s="22" t="s">
        <v>129</v>
      </c>
      <c r="D38" s="37">
        <v>20196</v>
      </c>
      <c r="E38" s="37">
        <v>20196</v>
      </c>
    </row>
    <row r="39" spans="1:5" ht="12.75">
      <c r="A39" s="27"/>
      <c r="B39" s="28"/>
      <c r="C39" s="22"/>
      <c r="D39" s="19"/>
      <c r="E39" s="19"/>
    </row>
    <row r="40" spans="1:5" ht="12.75">
      <c r="A40" s="27"/>
      <c r="B40" s="28"/>
      <c r="C40" s="22" t="s">
        <v>15</v>
      </c>
      <c r="D40" s="37">
        <f>SUM(D42:D47)</f>
        <v>31501</v>
      </c>
      <c r="E40" s="37">
        <f>SUM(E42:E47)</f>
        <v>26761</v>
      </c>
    </row>
    <row r="41" spans="1:5" ht="12.75">
      <c r="A41" s="27"/>
      <c r="B41" s="28"/>
      <c r="C41" s="22"/>
      <c r="D41" s="19"/>
      <c r="E41" s="19"/>
    </row>
    <row r="42" spans="1:5" ht="12.75">
      <c r="A42" s="27"/>
      <c r="B42" s="28"/>
      <c r="C42" s="22" t="s">
        <v>130</v>
      </c>
      <c r="D42" s="42">
        <v>21176</v>
      </c>
      <c r="E42" s="42">
        <v>21176</v>
      </c>
    </row>
    <row r="43" spans="1:5" ht="12.75">
      <c r="A43" s="27"/>
      <c r="B43" s="28"/>
      <c r="C43" s="22" t="s">
        <v>131</v>
      </c>
      <c r="D43" s="42">
        <v>5162</v>
      </c>
      <c r="E43" s="42">
        <v>5162</v>
      </c>
    </row>
    <row r="44" spans="1:5" ht="12.75">
      <c r="A44" s="27"/>
      <c r="B44" s="28"/>
      <c r="C44" s="22" t="s">
        <v>132</v>
      </c>
      <c r="D44" s="43">
        <v>0</v>
      </c>
      <c r="E44" s="43">
        <v>0</v>
      </c>
    </row>
    <row r="45" spans="1:5" ht="12.75">
      <c r="A45" s="27"/>
      <c r="B45" s="28"/>
      <c r="C45" s="22" t="s">
        <v>133</v>
      </c>
      <c r="D45" s="43">
        <v>0</v>
      </c>
      <c r="E45" s="43">
        <v>0</v>
      </c>
    </row>
    <row r="46" spans="1:5" ht="12.75">
      <c r="A46" s="27"/>
      <c r="B46" s="28"/>
      <c r="C46" s="22" t="s">
        <v>134</v>
      </c>
      <c r="D46" s="42">
        <v>2543</v>
      </c>
      <c r="E46" s="42">
        <v>-2197</v>
      </c>
    </row>
    <row r="47" spans="1:5" ht="12.75">
      <c r="A47" s="27"/>
      <c r="B47" s="28"/>
      <c r="C47" s="22" t="s">
        <v>18</v>
      </c>
      <c r="D47" s="42">
        <v>2620</v>
      </c>
      <c r="E47" s="42">
        <v>2620</v>
      </c>
    </row>
    <row r="48" spans="1:5" ht="12.75">
      <c r="A48" s="27"/>
      <c r="B48" s="28"/>
      <c r="C48" s="22"/>
      <c r="D48" s="19"/>
      <c r="E48" s="19"/>
    </row>
    <row r="49" spans="1:5" ht="12.75">
      <c r="A49" s="27">
        <v>9</v>
      </c>
      <c r="B49" s="28"/>
      <c r="C49" s="22" t="s">
        <v>135</v>
      </c>
      <c r="D49" s="19">
        <v>0</v>
      </c>
      <c r="E49" s="19">
        <v>0</v>
      </c>
    </row>
    <row r="50" spans="1:5" ht="12.75">
      <c r="A50" s="27"/>
      <c r="B50" s="28"/>
      <c r="C50" s="22"/>
      <c r="D50" s="19"/>
      <c r="E50" s="19"/>
    </row>
    <row r="51" spans="1:5" ht="12.75">
      <c r="A51" s="27">
        <v>10</v>
      </c>
      <c r="B51" s="28"/>
      <c r="C51" s="22" t="s">
        <v>136</v>
      </c>
      <c r="D51" s="19">
        <v>0</v>
      </c>
      <c r="E51" s="19">
        <v>0</v>
      </c>
    </row>
    <row r="52" spans="1:5" ht="12.75">
      <c r="A52" s="27"/>
      <c r="B52" s="28"/>
      <c r="C52" s="22"/>
      <c r="D52" s="19"/>
      <c r="E52" s="19"/>
    </row>
    <row r="53" spans="1:5" ht="12.75">
      <c r="A53" s="27">
        <v>11</v>
      </c>
      <c r="B53" s="28"/>
      <c r="C53" s="22" t="s">
        <v>137</v>
      </c>
      <c r="D53" s="19">
        <v>0</v>
      </c>
      <c r="E53" s="19">
        <v>0</v>
      </c>
    </row>
    <row r="54" spans="1:5" ht="12.75">
      <c r="A54" s="27"/>
      <c r="B54" s="28"/>
      <c r="C54" s="22"/>
      <c r="D54" s="19"/>
      <c r="E54" s="19"/>
    </row>
    <row r="55" spans="1:5" ht="12.75">
      <c r="A55" s="27"/>
      <c r="B55" s="28"/>
      <c r="C55" s="22"/>
      <c r="D55" s="38">
        <f>SUM(D38:D40)+SUM(D49:D54)</f>
        <v>51697</v>
      </c>
      <c r="E55" s="38">
        <f>SUM(E38:E40)+SUM(E49:E54)</f>
        <v>46957</v>
      </c>
    </row>
    <row r="56" spans="1:5" ht="12.75">
      <c r="A56" s="27"/>
      <c r="B56" s="28"/>
      <c r="C56" s="22"/>
      <c r="D56" s="19"/>
      <c r="E56" s="19"/>
    </row>
    <row r="57" spans="1:5" ht="12.75">
      <c r="A57" s="27">
        <v>12</v>
      </c>
      <c r="B57" s="28"/>
      <c r="C57" s="22" t="s">
        <v>138</v>
      </c>
      <c r="D57" s="39">
        <f>(D55-D14)/D38*100</f>
        <v>253.3769063180828</v>
      </c>
      <c r="E57" s="39">
        <f>(E55-E14)/E38*100</f>
        <v>229.6642899584076</v>
      </c>
    </row>
    <row r="58" spans="1:5" ht="12.75">
      <c r="A58" s="16"/>
      <c r="B58" s="30"/>
      <c r="C58" s="17"/>
      <c r="D58" s="3"/>
      <c r="E58" s="3"/>
    </row>
    <row r="63" ht="12.75">
      <c r="D63" s="25"/>
    </row>
  </sheetData>
  <printOptions horizontalCentered="1"/>
  <pageMargins left="0.3937007874015748" right="0.3937007874015748" top="0.3937007874015748" bottom="0.3937007874015748" header="0.3937007874015748" footer="0.433070866141732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I-Marcom</cp:lastModifiedBy>
  <cp:lastPrinted>2000-11-30T05:34:27Z</cp:lastPrinted>
  <dcterms:created xsi:type="dcterms:W3CDTF">2000-01-05T01:22:18Z</dcterms:created>
  <dcterms:modified xsi:type="dcterms:W3CDTF">2000-11-30T07:44:08Z</dcterms:modified>
  <cp:category/>
  <cp:version/>
  <cp:contentType/>
  <cp:contentStatus/>
</cp:coreProperties>
</file>